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Box\jmetzenroth\Sitecore\"/>
    </mc:Choice>
  </mc:AlternateContent>
  <xr:revisionPtr revIDLastSave="0" documentId="8_{8B7E2C31-B44A-4E3C-80B5-1FDDB77B544B}" xr6:coauthVersionLast="41" xr6:coauthVersionMax="41" xr10:uidLastSave="{00000000-0000-0000-0000-000000000000}"/>
  <bookViews>
    <workbookView xWindow="24015" yWindow="0" windowWidth="23985" windowHeight="12900" xr2:uid="{00000000-000D-0000-FFFF-FFFF00000000}"/>
  </bookViews>
  <sheets>
    <sheet name="Instructions" sheetId="1" r:id="rId1"/>
    <sheet name="Bonus Income Calculator" sheetId="2" r:id="rId2"/>
    <sheet name="Overtime Income Calculator" sheetId="4" r:id="rId3"/>
    <sheet name="Commission Income Calculator" sheetId="5" r:id="rId4"/>
    <sheet name="decimalfactor" sheetId="3" state="hidden" r:id="rId5"/>
  </sheets>
  <definedNames>
    <definedName name="_xlnm.Print_Area" localSheetId="1">'Bonus Income Calculator'!$B$1:$M$76</definedName>
    <definedName name="_xlnm.Print_Area" localSheetId="3">'Commission Income Calculator'!$B$1:$M$82</definedName>
    <definedName name="_xlnm.Print_Area" localSheetId="2">'Overtime Income Calculator'!$B$1:$M$77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0" i="5" l="1"/>
  <c r="J39" i="5"/>
  <c r="J38" i="5"/>
  <c r="J37" i="5"/>
  <c r="J35" i="5"/>
  <c r="J34" i="5"/>
  <c r="J36" i="4"/>
  <c r="J35" i="4"/>
  <c r="J34" i="4"/>
  <c r="J33" i="4"/>
  <c r="H40" i="5"/>
  <c r="H39" i="5"/>
  <c r="H35" i="5"/>
  <c r="H34" i="5"/>
  <c r="H36" i="4"/>
  <c r="H35" i="4"/>
  <c r="H34" i="4"/>
  <c r="H33" i="4"/>
  <c r="H45" i="4" l="1"/>
  <c r="H41" i="4"/>
  <c r="H45" i="5"/>
  <c r="L24" i="5"/>
  <c r="L14" i="5"/>
  <c r="L24" i="4"/>
  <c r="L14" i="4"/>
  <c r="L16" i="2"/>
  <c r="J42" i="2" l="1"/>
  <c r="J39" i="2"/>
  <c r="J38" i="2"/>
  <c r="J37" i="2"/>
  <c r="J36" i="2"/>
  <c r="H39" i="2"/>
  <c r="H38" i="2"/>
  <c r="H37" i="2"/>
  <c r="H36" i="2"/>
  <c r="H44" i="2" l="1"/>
  <c r="B18" i="2"/>
  <c r="B16" i="4"/>
  <c r="H38" i="5" l="1"/>
  <c r="H37" i="5"/>
  <c r="T21" i="5"/>
  <c r="T21" i="4"/>
  <c r="T25" i="5"/>
  <c r="O25" i="5"/>
  <c r="O24" i="5"/>
  <c r="U30" i="5" s="1"/>
  <c r="O23" i="5"/>
  <c r="P23" i="5" s="1"/>
  <c r="T25" i="4"/>
  <c r="O25" i="4"/>
  <c r="O24" i="4"/>
  <c r="U30" i="4" s="1"/>
  <c r="O23" i="4"/>
  <c r="P23" i="4" s="1"/>
  <c r="L23" i="4" s="1"/>
  <c r="S31" i="5" l="1"/>
  <c r="L23" i="5"/>
  <c r="T20" i="4"/>
  <c r="B27" i="4" s="1"/>
  <c r="S31" i="4"/>
  <c r="B16" i="5"/>
  <c r="Q23" i="2"/>
  <c r="L24" i="2" s="1"/>
  <c r="Q22" i="2"/>
  <c r="N23" i="2"/>
  <c r="B28" i="2" l="1"/>
  <c r="H36" i="5"/>
  <c r="T20" i="5"/>
  <c r="H40" i="2"/>
  <c r="B27" i="5" l="1"/>
  <c r="H41" i="5"/>
</calcChain>
</file>

<file path=xl/sharedStrings.xml><?xml version="1.0" encoding="utf-8"?>
<sst xmlns="http://schemas.openxmlformats.org/spreadsheetml/2006/main" count="180" uniqueCount="85">
  <si>
    <t>Borrower(s) Name:</t>
  </si>
  <si>
    <t>Loan Number:</t>
  </si>
  <si>
    <t>Year:</t>
  </si>
  <si>
    <t>Total Bonus Earned</t>
  </si>
  <si>
    <t>Previous Years Bonus Analysis</t>
  </si>
  <si>
    <t>Most Recent Year</t>
  </si>
  <si>
    <t>Prior Year</t>
  </si>
  <si>
    <t>Bonus Payout Months</t>
  </si>
  <si>
    <t>Year to Date Bonus</t>
  </si>
  <si>
    <t>12 (default) = annual</t>
  </si>
  <si>
    <t>6 = bi-annual</t>
  </si>
  <si>
    <t xml:space="preserve">4 = quarterly </t>
  </si>
  <si>
    <t>Year to Date Income Analysis (Most Recent Year vs. YTD)</t>
  </si>
  <si>
    <t>Prior, Most Recent, YTD</t>
  </si>
  <si>
    <t>Prior , Most Recent</t>
  </si>
  <si>
    <t>Prior, YTD</t>
  </si>
  <si>
    <t>Prior</t>
  </si>
  <si>
    <t>Most Recent</t>
  </si>
  <si>
    <t>Most Recent, YTD</t>
  </si>
  <si>
    <t>YTD</t>
  </si>
  <si>
    <t>Monthly Qualifying Bonus Income</t>
  </si>
  <si>
    <t>Jan</t>
  </si>
  <si>
    <t>Feb</t>
  </si>
  <si>
    <t>Mar</t>
  </si>
  <si>
    <t>Apr</t>
  </si>
  <si>
    <t>May</t>
  </si>
  <si>
    <t>Jun</t>
  </si>
  <si>
    <t>Jul</t>
  </si>
  <si>
    <t>Aug</t>
  </si>
  <si>
    <t>Sep</t>
  </si>
  <si>
    <t>Oct</t>
  </si>
  <si>
    <t>Nov</t>
  </si>
  <si>
    <t>Dec</t>
  </si>
  <si>
    <t>Semi-Monthly</t>
  </si>
  <si>
    <t>1–15</t>
  </si>
  <si>
    <t>16–31</t>
  </si>
  <si>
    <t>Monthly</t>
  </si>
  <si>
    <t>1–31</t>
  </si>
  <si>
    <t>Pay Frequency</t>
  </si>
  <si>
    <t>Yes</t>
  </si>
  <si>
    <t>No</t>
  </si>
  <si>
    <r>
      <t>% Change</t>
    </r>
    <r>
      <rPr>
        <b/>
        <sz val="9"/>
        <color theme="1"/>
        <rFont val="Calibri"/>
        <family val="2"/>
        <scheme val="minor"/>
      </rPr>
      <t xml:space="preserve"> (Negative Number represents a decrease)</t>
    </r>
  </si>
  <si>
    <t>Previous Years Overtime Analysis</t>
  </si>
  <si>
    <t>Overtime Earned (total)</t>
  </si>
  <si>
    <t>Year to Date (YTD) Overtime Analysis (Most Recent Year vs. YTD)</t>
  </si>
  <si>
    <t>YTD Paid-thru Date</t>
  </si>
  <si>
    <t>Hourly/Weekly/Bi-Weekly</t>
  </si>
  <si>
    <t>Monthy</t>
  </si>
  <si>
    <t>Months Paid (Decimal Format)</t>
  </si>
  <si>
    <t>Date Infor</t>
  </si>
  <si>
    <t>Dropdown Info</t>
  </si>
  <si>
    <t>Erin Pay Freq</t>
  </si>
  <si>
    <t>Freq Dropdown</t>
  </si>
  <si>
    <t>LEAP YEAR</t>
  </si>
  <si>
    <t xml:space="preserve">Income Avg </t>
  </si>
  <si>
    <t>% Change YTD</t>
  </si>
  <si>
    <t>Pay Frequency (select from dropdown)</t>
  </si>
  <si>
    <t>YTD Overtime ($)</t>
  </si>
  <si>
    <t>Previous Years Commission Analysis</t>
  </si>
  <si>
    <t>Year to Date (YTD) Commission Analysis (Most Recent Year vs. YTD)</t>
  </si>
  <si>
    <t>YTD Commission ($)</t>
  </si>
  <si>
    <t>Commissions Earned (total)</t>
  </si>
  <si>
    <t>Notes</t>
  </si>
  <si>
    <t xml:space="preserve">
</t>
  </si>
  <si>
    <t>Adjusted Monthly Qualifying Bonus Income</t>
  </si>
  <si>
    <t>Users can manually override the monthly qualifying income calculation by entering the number of months to average the income over in this field; the Underwriter should indicate in the notes section their reasoning for manually adjusting the calculation</t>
  </si>
  <si>
    <t>Most Recent Year + YTD</t>
  </si>
  <si>
    <t>YTD Only</t>
  </si>
  <si>
    <t>Prior Year + Most Recent Year</t>
  </si>
  <si>
    <t>Prior Year + Most Recent Year + YTD</t>
  </si>
  <si>
    <t xml:space="preserve"> Select the methodology you'd like to use for calculating the monthly qualifying income from the dropdown  </t>
  </si>
  <si>
    <t>Monthly Qualifying Overtime Income</t>
  </si>
  <si>
    <t>Adjusted Monthly Qualifying Overtime Income</t>
  </si>
  <si>
    <t>Monthly Qualifying Commission Income</t>
  </si>
  <si>
    <t>Select the Methodology</t>
  </si>
  <si>
    <r>
      <t>Monthly Qualifying Income</t>
    </r>
    <r>
      <rPr>
        <sz val="11"/>
        <color rgb="FF002B49"/>
        <rFont val="Calibri"/>
        <family val="2"/>
        <scheme val="minor"/>
      </rPr>
      <t xml:space="preserve"> </t>
    </r>
  </si>
  <si>
    <t xml:space="preserve">Monthly Qualifying Income </t>
  </si>
  <si>
    <r>
      <rPr>
        <sz val="11"/>
        <color rgb="FF002B49"/>
        <rFont val="FuturaT"/>
        <family val="2"/>
      </rPr>
      <t xml:space="preserve">Information can be entered for the current year, the most recent (full) year, and the prior year to calculate the borrower’s monthly income as per the variable source indicated on the corresponding tab. For the most recent year, enter the last two digits of the most recent (full) year (i.e. if the current year is 2019, the most recent (full) year would be 2018, and the prior year would be 2017.)
The set calculations can be manually overridden in order to use a specific number of months to calculate qualifying income.
Fields highlighted in </t>
    </r>
    <r>
      <rPr>
        <b/>
        <sz val="11"/>
        <color rgb="FF00BAB3"/>
        <rFont val="FuturaT"/>
        <family val="2"/>
      </rPr>
      <t>teal</t>
    </r>
    <r>
      <rPr>
        <sz val="11"/>
        <color rgb="FF002B49"/>
        <rFont val="FuturaT"/>
        <family val="2"/>
      </rPr>
      <t xml:space="preserve"> are required.
</t>
    </r>
    <r>
      <rPr>
        <b/>
        <sz val="11"/>
        <color rgb="FF002B49"/>
        <rFont val="FuturaT"/>
        <family val="2"/>
      </rPr>
      <t>NOTE:</t>
    </r>
    <r>
      <rPr>
        <sz val="11"/>
        <color rgb="FF002B49"/>
        <rFont val="FuturaT"/>
        <family val="2"/>
      </rPr>
      <t xml:space="preserve"> The percentage (%) change fields will reflect an error message if a required field is left blank.</t>
    </r>
    <r>
      <rPr>
        <b/>
        <sz val="11"/>
        <color rgb="FF002B49"/>
        <rFont val="FuturaT"/>
        <family val="2"/>
      </rPr>
      <t xml:space="preserve">
</t>
    </r>
  </si>
  <si>
    <t>This calculator is only to provide guidance and does not take the place of applicable lender, investor, or Agency guidelines and requirements.</t>
  </si>
  <si>
    <t xml:space="preserve">Radian’s Variable Income Calculators are intended to provide guidance and do not take the place of applicable lender, investor, or Agency guidelines and requirements.  Any data provided must be reviewed to determine if the income source is 
1) appropriate, 2) considered to be ongoing, 3) consistent, and 4) meets investor guidelines and requirements. 
The Variable Income Calculators include:
• Bonus Income Calculator
• Overtime Income Calculator
• Commission Income Calculator
</t>
  </si>
  <si>
    <t>Variable Income Analysis Calculators</t>
  </si>
  <si>
    <t>Bonus Income Analysis Calculator</t>
  </si>
  <si>
    <t>Overtime Income Analysis Calculator</t>
  </si>
  <si>
    <t>Commission Income Analysis Calculator</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</si>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</sst>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3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rgb="FF002B49"/>
      <name val="Calibri"/>
      <family val="2"/>
      <scheme val="minor"/>
    </font>
    <font>
      <b/>
      <sz val="11"/>
      <color rgb="FF002B49"/>
      <name val="Calibri"/>
      <family val="2"/>
      <scheme val="minor"/>
    </font>
    <font>
      <sz val="8"/>
      <color theme="1"/>
      <name val="Calibri"/>
      <family val="2"/>
      <scheme val="minor"/>
    </font>
    <font>
      <sz val="8"/>
      <name val="Calibri"/>
      <family val="2"/>
      <scheme val="minor"/>
    </font>
    <font>
      <b/>
      <sz val="12"/>
      <color rgb="FFC00000"/>
      <name val="Calibri"/>
      <family val="2"/>
      <scheme val="minor"/>
    </font>
    <font>
      <b/>
      <sz val="14"/>
      <color theme="8"/>
      <name val="Calibri"/>
      <family val="2"/>
      <scheme val="minor"/>
    </font>
    <font>
      <b/>
      <sz val="8"/>
      <color rgb="FFC00000"/>
      <name val="Calibri"/>
      <family val="2"/>
      <scheme val="minor"/>
    </font>
    <font>
      <sz val="10"/>
      <name val="Calibri"/>
      <family val="2"/>
      <scheme val="minor"/>
    </font>
    <font>
      <b/>
      <sz val="11"/>
      <color rgb="FFC00000"/>
      <name val="Calibri"/>
      <family val="2"/>
      <scheme val="minor"/>
    </font>
    <font>
      <b/>
      <sz val="10"/>
      <color rgb="FFC00000"/>
      <name val="Calibri"/>
      <family val="2"/>
      <scheme val="minor"/>
    </font>
    <font>
      <sz val="9"/>
      <color theme="0"/>
      <name val="Calibri"/>
      <family val="2"/>
      <scheme val="minor"/>
    </font>
    <font>
      <b/>
      <sz val="9"/>
      <color theme="1"/>
      <name val="Calibri"/>
      <family val="2"/>
      <scheme val="minor"/>
    </font>
    <font>
      <sz val="9"/>
      <color theme="0" tint="-0.249977111117893"/>
      <name val="Calibri"/>
      <family val="2"/>
      <scheme val="minor"/>
    </font>
    <font>
      <sz val="11"/>
      <color theme="0" tint="-0.249977111117893"/>
      <name val="Calibri"/>
      <family val="2"/>
      <scheme val="minor"/>
    </font>
    <font>
      <sz val="11"/>
      <color rgb="FFFF0000"/>
      <name val="Calibri"/>
      <family val="2"/>
      <scheme val="minor"/>
    </font>
    <font>
      <sz val="11"/>
      <color theme="8" tint="0.39997558519241921"/>
      <name val="Calibri"/>
      <family val="2"/>
      <scheme val="minor"/>
    </font>
    <font>
      <b/>
      <sz val="11"/>
      <color rgb="FFFF0000"/>
      <name val="Calibri"/>
      <family val="2"/>
      <scheme val="minor"/>
    </font>
    <font>
      <i/>
      <sz val="9"/>
      <color theme="1"/>
      <name val="Calibri"/>
      <family val="2"/>
      <scheme val="minor"/>
    </font>
    <font>
      <sz val="11"/>
      <color rgb="FF505250"/>
      <name val="Calibri"/>
      <family val="2"/>
      <scheme val="minor"/>
    </font>
    <font>
      <sz val="11"/>
      <name val="FuturaT"/>
      <family val="2"/>
    </font>
    <font>
      <sz val="11"/>
      <color rgb="FF002B49"/>
      <name val="Calibri"/>
      <family val="2"/>
      <scheme val="minor"/>
    </font>
    <font>
      <sz val="11"/>
      <name val="Calibri"/>
      <family val="2"/>
      <scheme val="minor"/>
    </font>
    <font>
      <sz val="9"/>
      <color rgb="FFFF0000"/>
      <name val="Calibri"/>
      <family val="2"/>
      <scheme val="minor"/>
    </font>
    <font>
      <b/>
      <sz val="11"/>
      <color rgb="FF00BAB3"/>
      <name val="FuturaT"/>
      <family val="2"/>
    </font>
    <font>
      <sz val="10"/>
      <color rgb="FFFF0000"/>
      <name val="Calibri"/>
      <family val="2"/>
      <scheme val="minor"/>
    </font>
    <font>
      <sz val="9"/>
      <name val="Calibri"/>
      <family val="2"/>
      <scheme val="minor"/>
    </font>
    <font>
      <b/>
      <sz val="11"/>
      <name val="Calibri"/>
      <family val="2"/>
      <scheme val="minor"/>
    </font>
    <font>
      <sz val="11"/>
      <color theme="0"/>
      <name val="Arial"/>
      <family val="2"/>
    </font>
    <font>
      <b/>
      <sz val="11"/>
      <color rgb="FF002B49"/>
      <name val="FuturaT"/>
      <family val="2"/>
    </font>
    <font>
      <sz val="11"/>
      <color rgb="FF002B49"/>
      <name val="FuturaT"/>
      <family val="2"/>
    </font>
  </fonts>
  <fills count="7">
    <fill>
      <patternFill patternType="none"/>
    </fill>
    <fill>
      <patternFill patternType="gray125"/>
    </fill>
    <fill>
      <patternFill patternType="solid">
        <fgColor theme="0"/>
        <bgColor indexed="64"/>
      </patternFill>
    </fill>
    <fill>
      <patternFill patternType="solid">
        <fgColor rgb="FF00BAB3"/>
        <bgColor indexed="64"/>
      </patternFill>
    </fill>
    <fill>
      <patternFill patternType="solid">
        <fgColor rgb="FFFFC882"/>
        <bgColor indexed="64"/>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bottom style="thin">
        <color theme="0" tint="-0.1499679555650502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2" borderId="0" xfId="0" applyFill="1"/>
    <xf numFmtId="0" fontId="0" fillId="2" borderId="0" xfId="0" applyFill="1" applyProtection="1"/>
    <xf numFmtId="0" fontId="0" fillId="2" borderId="0" xfId="0" applyFill="1" applyBorder="1" applyProtection="1"/>
    <xf numFmtId="44" fontId="4" fillId="2" borderId="0" xfId="2" applyFont="1" applyFill="1" applyBorder="1" applyAlignment="1" applyProtection="1">
      <alignment horizontal="left" vertical="center"/>
    </xf>
    <xf numFmtId="44" fontId="0" fillId="2" borderId="0" xfId="2" applyFont="1" applyFill="1" applyBorder="1" applyAlignment="1" applyProtection="1">
      <alignment horizontal="left" vertical="center"/>
    </xf>
    <xf numFmtId="0" fontId="6" fillId="2" borderId="0" xfId="0" applyFont="1" applyFill="1" applyBorder="1" applyAlignment="1" applyProtection="1">
      <alignment horizontal="right"/>
    </xf>
    <xf numFmtId="44" fontId="4" fillId="3" borderId="4" xfId="2" applyFont="1" applyFill="1" applyBorder="1" applyAlignment="1" applyProtection="1">
      <alignment vertical="center"/>
      <protection locked="0"/>
    </xf>
    <xf numFmtId="44" fontId="0" fillId="4" borderId="5" xfId="2" applyFont="1" applyFill="1" applyBorder="1" applyAlignment="1" applyProtection="1">
      <alignment vertical="center"/>
    </xf>
    <xf numFmtId="9" fontId="0" fillId="2" borderId="0" xfId="3" applyFont="1" applyFill="1" applyBorder="1" applyAlignment="1" applyProtection="1">
      <alignment horizontal="left" vertical="center"/>
    </xf>
    <xf numFmtId="0" fontId="0" fillId="2" borderId="8" xfId="0" applyFill="1" applyBorder="1" applyProtection="1"/>
    <xf numFmtId="0" fontId="0" fillId="2" borderId="11" xfId="0" applyFill="1" applyBorder="1" applyProtection="1"/>
    <xf numFmtId="0" fontId="0" fillId="2" borderId="0" xfId="0" applyFill="1" applyBorder="1" applyAlignment="1" applyProtection="1">
      <alignment horizontal="left" vertical="center"/>
    </xf>
    <xf numFmtId="0" fontId="0" fillId="2" borderId="12" xfId="0" applyFill="1" applyBorder="1" applyProtection="1"/>
    <xf numFmtId="0" fontId="0" fillId="2" borderId="13" xfId="0" applyFill="1" applyBorder="1" applyProtection="1"/>
    <xf numFmtId="44" fontId="4" fillId="2" borderId="13" xfId="2" applyFont="1" applyFill="1" applyBorder="1" applyAlignment="1" applyProtection="1">
      <alignment horizontal="left" vertical="center"/>
    </xf>
    <xf numFmtId="0" fontId="6" fillId="2" borderId="10" xfId="0" applyFont="1" applyFill="1" applyBorder="1" applyProtection="1"/>
    <xf numFmtId="0" fontId="2" fillId="3" borderId="0" xfId="0" applyFont="1" applyFill="1" applyBorder="1" applyAlignment="1" applyProtection="1">
      <alignment horizontal="left"/>
      <protection locked="0"/>
    </xf>
    <xf numFmtId="9" fontId="0" fillId="2" borderId="13" xfId="3" applyFont="1" applyFill="1" applyBorder="1" applyAlignment="1" applyProtection="1">
      <alignment horizontal="left" vertical="center"/>
    </xf>
    <xf numFmtId="44" fontId="0" fillId="2" borderId="14" xfId="2" applyFont="1" applyFill="1" applyBorder="1" applyAlignment="1" applyProtection="1">
      <alignment horizontal="left" vertical="center"/>
    </xf>
    <xf numFmtId="164" fontId="4" fillId="3" borderId="4" xfId="1" applyNumberFormat="1" applyFont="1" applyFill="1" applyBorder="1" applyAlignment="1" applyProtection="1">
      <alignment vertical="center"/>
      <protection locked="0"/>
    </xf>
    <xf numFmtId="0" fontId="0" fillId="2" borderId="0" xfId="0" applyFill="1" applyBorder="1" applyAlignment="1" applyProtection="1"/>
    <xf numFmtId="0" fontId="0" fillId="2" borderId="0" xfId="0" applyFill="1" applyBorder="1" applyAlignment="1" applyProtection="1">
      <alignment horizontal="left" indent="3"/>
    </xf>
    <xf numFmtId="0" fontId="9" fillId="2" borderId="6" xfId="0" applyFont="1" applyFill="1" applyBorder="1" applyAlignment="1" applyProtection="1">
      <alignment horizontal="center" vertical="center" wrapText="1"/>
      <protection hidden="1"/>
    </xf>
    <xf numFmtId="0" fontId="10" fillId="2" borderId="15"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2" fontId="8" fillId="2" borderId="14" xfId="0" applyNumberFormat="1" applyFont="1" applyFill="1" applyBorder="1" applyAlignment="1" applyProtection="1">
      <alignment vertical="center" wrapText="1"/>
      <protection hidden="1"/>
    </xf>
    <xf numFmtId="2" fontId="8" fillId="2" borderId="14" xfId="0" applyNumberFormat="1" applyFont="1" applyFill="1" applyBorder="1" applyAlignment="1" applyProtection="1">
      <alignment horizontal="right" vertical="center" wrapText="1"/>
      <protection hidden="1"/>
    </xf>
    <xf numFmtId="2" fontId="8" fillId="2" borderId="14" xfId="0" applyNumberFormat="1" applyFont="1" applyFill="1" applyBorder="1" applyAlignment="1" applyProtection="1">
      <alignment horizontal="center" vertical="center" wrapText="1"/>
      <protection hidden="1"/>
    </xf>
    <xf numFmtId="0" fontId="8" fillId="2" borderId="0" xfId="0" applyFont="1" applyFill="1" applyAlignment="1" applyProtection="1">
      <alignment vertical="center"/>
      <protection hidden="1"/>
    </xf>
    <xf numFmtId="0" fontId="12" fillId="2" borderId="0" xfId="0" applyFont="1" applyFill="1" applyProtection="1">
      <protection hidden="1"/>
    </xf>
    <xf numFmtId="0" fontId="13" fillId="2" borderId="0" xfId="0" applyFont="1" applyFill="1" applyAlignment="1" applyProtection="1">
      <alignment vertical="center"/>
      <protection hidden="1"/>
    </xf>
    <xf numFmtId="16" fontId="11" fillId="2" borderId="16" xfId="0" applyNumberFormat="1"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14" fillId="2" borderId="0" xfId="0" applyFont="1" applyFill="1" applyAlignment="1" applyProtection="1">
      <alignment vertical="center"/>
      <protection hidden="1"/>
    </xf>
    <xf numFmtId="0" fontId="0" fillId="2" borderId="7" xfId="0" applyFill="1" applyBorder="1" applyProtection="1"/>
    <xf numFmtId="44" fontId="4" fillId="2" borderId="8" xfId="2" applyFont="1" applyFill="1" applyBorder="1" applyAlignment="1" applyProtection="1">
      <alignment horizontal="left" vertical="center"/>
    </xf>
    <xf numFmtId="9" fontId="0" fillId="2" borderId="8" xfId="3" applyFont="1" applyFill="1" applyBorder="1" applyAlignment="1" applyProtection="1">
      <alignment horizontal="left" vertical="center"/>
    </xf>
    <xf numFmtId="44" fontId="0" fillId="2" borderId="9" xfId="2" applyFont="1" applyFill="1" applyBorder="1" applyAlignment="1" applyProtection="1">
      <alignment horizontal="left" vertical="center"/>
    </xf>
    <xf numFmtId="0" fontId="0" fillId="2" borderId="11" xfId="0" applyFill="1" applyBorder="1" applyAlignment="1" applyProtection="1">
      <alignment horizontal="left" vertical="center"/>
    </xf>
    <xf numFmtId="0" fontId="0" fillId="2" borderId="10" xfId="0" applyFill="1" applyBorder="1" applyAlignment="1" applyProtection="1">
      <alignment horizontal="left" indent="1"/>
    </xf>
    <xf numFmtId="0" fontId="0" fillId="2" borderId="14" xfId="0" applyFill="1" applyBorder="1" applyProtection="1"/>
    <xf numFmtId="0" fontId="4" fillId="2" borderId="0" xfId="0" applyFont="1" applyFill="1" applyBorder="1" applyProtection="1"/>
    <xf numFmtId="0" fontId="3" fillId="2" borderId="0" xfId="0" applyFont="1" applyFill="1" applyBorder="1" applyProtection="1"/>
    <xf numFmtId="0" fontId="3" fillId="2" borderId="10" xfId="0" applyFont="1" applyFill="1" applyBorder="1" applyAlignment="1" applyProtection="1">
      <alignment horizontal="right"/>
    </xf>
    <xf numFmtId="0" fontId="3" fillId="2" borderId="0" xfId="0" applyFont="1" applyFill="1" applyBorder="1" applyAlignment="1" applyProtection="1"/>
    <xf numFmtId="0" fontId="0" fillId="2" borderId="9" xfId="0" applyFill="1" applyBorder="1" applyProtection="1"/>
    <xf numFmtId="0" fontId="8" fillId="2" borderId="10" xfId="0" applyFont="1" applyFill="1" applyBorder="1" applyAlignment="1" applyProtection="1">
      <alignment horizontal="left" vertical="center" indent="3"/>
      <protection hidden="1"/>
    </xf>
    <xf numFmtId="14" fontId="4" fillId="3" borderId="4" xfId="1" applyNumberFormat="1" applyFont="1" applyFill="1" applyBorder="1" applyAlignment="1" applyProtection="1">
      <alignment vertical="center"/>
      <protection locked="0"/>
    </xf>
    <xf numFmtId="0" fontId="17" fillId="2" borderId="10" xfId="0" applyFont="1" applyFill="1" applyBorder="1" applyAlignment="1" applyProtection="1">
      <alignment horizontal="left" vertical="center" indent="3"/>
      <protection hidden="1"/>
    </xf>
    <xf numFmtId="0" fontId="18" fillId="2" borderId="0" xfId="0" applyFont="1" applyFill="1" applyBorder="1" applyAlignment="1" applyProtection="1">
      <alignment horizontal="left" indent="3"/>
    </xf>
    <xf numFmtId="44" fontId="19" fillId="2" borderId="0" xfId="2" applyFont="1" applyFill="1" applyBorder="1" applyProtection="1"/>
    <xf numFmtId="44" fontId="4" fillId="3" borderId="4" xfId="2" applyFont="1" applyFill="1" applyBorder="1" applyAlignment="1" applyProtection="1">
      <alignment horizontal="right" vertical="center"/>
      <protection locked="0"/>
    </xf>
    <xf numFmtId="43" fontId="0" fillId="4" borderId="5" xfId="1" applyFont="1" applyFill="1" applyBorder="1" applyAlignment="1" applyProtection="1">
      <alignment vertical="center"/>
    </xf>
    <xf numFmtId="43" fontId="0" fillId="4" borderId="5" xfId="1" applyNumberFormat="1" applyFont="1" applyFill="1" applyBorder="1" applyAlignment="1" applyProtection="1">
      <alignment vertical="center"/>
    </xf>
    <xf numFmtId="0" fontId="19" fillId="2" borderId="0" xfId="0" applyFont="1" applyFill="1" applyAlignment="1" applyProtection="1">
      <alignment horizontal="left" vertical="center"/>
    </xf>
    <xf numFmtId="0" fontId="19" fillId="2" borderId="0" xfId="0" applyFont="1" applyFill="1" applyProtection="1"/>
    <xf numFmtId="0" fontId="4" fillId="2" borderId="0" xfId="0" applyFont="1" applyFill="1" applyProtection="1"/>
    <xf numFmtId="0" fontId="20" fillId="2" borderId="0" xfId="0" applyFont="1" applyFill="1" applyProtection="1"/>
    <xf numFmtId="0" fontId="20" fillId="2" borderId="0" xfId="0" applyFont="1" applyFill="1" applyAlignment="1" applyProtection="1">
      <alignment horizontal="left" vertical="center"/>
    </xf>
    <xf numFmtId="0" fontId="20" fillId="2" borderId="0" xfId="0" applyFont="1" applyFill="1" applyBorder="1" applyProtection="1"/>
    <xf numFmtId="44" fontId="20" fillId="2" borderId="0" xfId="2" applyFont="1" applyFill="1" applyBorder="1" applyProtection="1"/>
    <xf numFmtId="0" fontId="0" fillId="2" borderId="10" xfId="0" applyFill="1" applyBorder="1" applyProtection="1"/>
    <xf numFmtId="0" fontId="7" fillId="2" borderId="0" xfId="0" applyFont="1" applyFill="1" applyBorder="1" applyAlignment="1" applyProtection="1">
      <alignment horizontal="center"/>
    </xf>
    <xf numFmtId="44" fontId="4" fillId="2" borderId="0" xfId="0" applyNumberFormat="1" applyFont="1" applyFill="1" applyProtection="1"/>
    <xf numFmtId="0" fontId="7" fillId="2" borderId="10" xfId="0" applyFont="1" applyFill="1" applyBorder="1" applyAlignment="1" applyProtection="1">
      <alignment horizontal="left" indent="4"/>
    </xf>
    <xf numFmtId="0" fontId="7" fillId="2" borderId="12" xfId="0" applyFont="1" applyFill="1" applyBorder="1" applyAlignment="1" applyProtection="1">
      <alignment horizontal="left" indent="4"/>
    </xf>
    <xf numFmtId="0" fontId="7" fillId="2" borderId="0" xfId="0" applyFont="1" applyFill="1" applyBorder="1" applyAlignment="1" applyProtection="1">
      <alignment horizontal="left" indent="4"/>
    </xf>
    <xf numFmtId="0" fontId="7" fillId="2" borderId="7" xfId="0" applyFont="1" applyFill="1" applyBorder="1" applyAlignment="1" applyProtection="1">
      <alignment horizontal="left" indent="4"/>
    </xf>
    <xf numFmtId="0" fontId="15" fillId="2" borderId="0" xfId="0" applyFont="1" applyFill="1" applyProtection="1"/>
    <xf numFmtId="0" fontId="8" fillId="2" borderId="10" xfId="0" applyFont="1" applyFill="1" applyBorder="1" applyAlignment="1" applyProtection="1">
      <alignment horizontal="left" vertical="center" indent="3"/>
    </xf>
    <xf numFmtId="0" fontId="4" fillId="2" borderId="11" xfId="0" applyFont="1" applyFill="1" applyBorder="1" applyProtection="1"/>
    <xf numFmtId="44" fontId="19" fillId="2" borderId="0" xfId="2" applyFont="1" applyFill="1" applyBorder="1" applyAlignment="1" applyProtection="1">
      <alignment horizontal="left" vertical="center"/>
    </xf>
    <xf numFmtId="0" fontId="22" fillId="2" borderId="0" xfId="0" applyFont="1" applyFill="1" applyProtection="1"/>
    <xf numFmtId="0" fontId="12" fillId="2" borderId="0" xfId="0" applyFont="1" applyFill="1" applyAlignment="1" applyProtection="1">
      <alignment vertical="top" wrapText="1"/>
    </xf>
    <xf numFmtId="0" fontId="26" fillId="2" borderId="0" xfId="0" applyFont="1" applyFill="1" applyBorder="1" applyProtection="1"/>
    <xf numFmtId="44" fontId="26" fillId="2" borderId="0" xfId="2" applyFont="1" applyFill="1" applyBorder="1" applyProtection="1"/>
    <xf numFmtId="44" fontId="3" fillId="2" borderId="10" xfId="2" applyFont="1" applyFill="1" applyBorder="1" applyAlignment="1" applyProtection="1">
      <alignment vertical="center"/>
    </xf>
    <xf numFmtId="44" fontId="3" fillId="2" borderId="0" xfId="2" applyFont="1" applyFill="1" applyBorder="1" applyAlignment="1" applyProtection="1">
      <alignment vertical="center"/>
    </xf>
    <xf numFmtId="44" fontId="0" fillId="2" borderId="0" xfId="2" applyFont="1" applyFill="1" applyBorder="1" applyAlignment="1" applyProtection="1">
      <alignment vertical="center"/>
    </xf>
    <xf numFmtId="0" fontId="2" fillId="2" borderId="0" xfId="0" applyFont="1" applyFill="1" applyBorder="1" applyAlignment="1" applyProtection="1">
      <alignment horizontal="left"/>
      <protection locked="0"/>
    </xf>
    <xf numFmtId="0" fontId="2" fillId="3" borderId="0" xfId="0" applyFont="1" applyFill="1" applyBorder="1" applyAlignment="1" applyProtection="1">
      <alignment horizontal="center" vertical="center"/>
      <protection locked="0"/>
    </xf>
    <xf numFmtId="0" fontId="27" fillId="2" borderId="10" xfId="0" applyFont="1" applyFill="1" applyBorder="1" applyAlignment="1" applyProtection="1">
      <alignment horizontal="left" vertical="center" indent="3"/>
    </xf>
    <xf numFmtId="0" fontId="19" fillId="2" borderId="0" xfId="0" applyFont="1" applyFill="1" applyBorder="1" applyAlignment="1" applyProtection="1">
      <alignment horizontal="left" indent="3"/>
    </xf>
    <xf numFmtId="0" fontId="19" fillId="2" borderId="0" xfId="0" applyFont="1" applyFill="1" applyBorder="1" applyProtection="1"/>
    <xf numFmtId="0" fontId="29" fillId="2" borderId="0" xfId="0" applyFont="1" applyFill="1" applyAlignment="1" applyProtection="1">
      <alignment vertical="top" wrapText="1"/>
    </xf>
    <xf numFmtId="0" fontId="30" fillId="2" borderId="10" xfId="0" applyFont="1" applyFill="1" applyBorder="1" applyAlignment="1" applyProtection="1">
      <alignment horizontal="left" vertical="center" indent="3"/>
    </xf>
    <xf numFmtId="0" fontId="26" fillId="2" borderId="0" xfId="0" applyFont="1" applyFill="1" applyBorder="1" applyAlignment="1" applyProtection="1">
      <alignment horizontal="left" indent="3"/>
    </xf>
    <xf numFmtId="0" fontId="26" fillId="2" borderId="0" xfId="0" applyFont="1" applyFill="1" applyProtection="1"/>
    <xf numFmtId="0" fontId="4" fillId="2" borderId="0" xfId="0" applyFont="1" applyFill="1" applyAlignment="1" applyProtection="1">
      <alignment horizontal="left" vertical="center"/>
    </xf>
    <xf numFmtId="0" fontId="5" fillId="2" borderId="0" xfId="0" applyFont="1" applyFill="1" applyAlignment="1" applyProtection="1">
      <alignment horizontal="center" vertical="top" wrapText="1"/>
    </xf>
    <xf numFmtId="0" fontId="5" fillId="2" borderId="0" xfId="0" applyFont="1" applyFill="1" applyAlignment="1" applyProtection="1">
      <alignment horizontal="center" vertical="center" wrapText="1"/>
    </xf>
    <xf numFmtId="9" fontId="0" fillId="4" borderId="5" xfId="3" applyFont="1" applyFill="1" applyBorder="1" applyAlignment="1" applyProtection="1">
      <alignment horizontal="center" vertical="center"/>
    </xf>
    <xf numFmtId="0" fontId="0" fillId="4" borderId="5" xfId="3" applyNumberFormat="1" applyFont="1" applyFill="1" applyBorder="1" applyAlignment="1" applyProtection="1">
      <alignment horizontal="center" vertical="center"/>
    </xf>
    <xf numFmtId="44" fontId="31" fillId="2" borderId="0" xfId="2" applyFont="1" applyFill="1" applyBorder="1" applyAlignment="1" applyProtection="1">
      <alignment horizontal="left"/>
      <protection locked="0"/>
    </xf>
    <xf numFmtId="0" fontId="2" fillId="2" borderId="0" xfId="0" applyFont="1" applyFill="1" applyProtection="1"/>
    <xf numFmtId="0" fontId="32" fillId="2" borderId="0" xfId="0" applyFont="1" applyFill="1" applyProtection="1"/>
    <xf numFmtId="0" fontId="5" fillId="2" borderId="0" xfId="0" applyFont="1" applyFill="1" applyAlignment="1" applyProtection="1">
      <alignment vertical="top" wrapText="1"/>
    </xf>
    <xf numFmtId="0" fontId="5" fillId="2" borderId="0" xfId="0" applyFont="1" applyFill="1" applyAlignment="1" applyProtection="1">
      <alignment vertical="center" wrapText="1"/>
    </xf>
    <xf numFmtId="44" fontId="0" fillId="2" borderId="0" xfId="2" applyFont="1" applyFill="1" applyBorder="1" applyProtection="1"/>
    <xf numFmtId="0" fontId="5" fillId="2" borderId="0" xfId="0" applyFont="1" applyFill="1" applyAlignment="1" applyProtection="1">
      <alignment horizontal="left" vertical="center" wrapText="1"/>
    </xf>
    <xf numFmtId="0" fontId="24" fillId="6" borderId="0" xfId="0" applyFont="1" applyFill="1" applyAlignment="1" applyProtection="1">
      <alignment horizontal="left" vertical="top" wrapText="1"/>
    </xf>
    <xf numFmtId="0" fontId="5" fillId="2" borderId="0" xfId="0" applyFont="1" applyFill="1" applyAlignment="1" applyProtection="1">
      <alignment horizontal="center" vertical="top" wrapText="1"/>
    </xf>
    <xf numFmtId="0" fontId="33" fillId="2" borderId="0" xfId="0" applyFont="1" applyFill="1" applyAlignment="1" applyProtection="1">
      <alignment horizontal="left" vertical="top" wrapText="1"/>
    </xf>
    <xf numFmtId="0" fontId="6" fillId="2" borderId="0" xfId="0" applyFont="1" applyFill="1" applyAlignment="1" applyProtection="1">
      <alignment horizontal="left" vertical="top" wrapText="1"/>
    </xf>
    <xf numFmtId="0" fontId="0" fillId="2" borderId="10" xfId="0" applyFill="1" applyBorder="1" applyAlignment="1" applyProtection="1">
      <alignment horizontal="left" indent="1"/>
    </xf>
    <xf numFmtId="0" fontId="0" fillId="2" borderId="0" xfId="0" applyFill="1" applyBorder="1" applyAlignment="1" applyProtection="1">
      <alignment horizontal="left" indent="1"/>
    </xf>
    <xf numFmtId="0" fontId="4" fillId="3" borderId="1"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0" fontId="21" fillId="2" borderId="8" xfId="0" applyFont="1" applyFill="1" applyBorder="1" applyAlignment="1" applyProtection="1">
      <alignment horizontal="center"/>
    </xf>
    <xf numFmtId="0" fontId="23" fillId="5" borderId="7" xfId="0" applyFont="1" applyFill="1" applyBorder="1" applyAlignment="1" applyProtection="1">
      <alignment horizontal="center"/>
      <protection locked="0"/>
    </xf>
    <xf numFmtId="0" fontId="23" fillId="5" borderId="8" xfId="0" applyFont="1" applyFill="1" applyBorder="1" applyAlignment="1" applyProtection="1">
      <alignment horizontal="center"/>
      <protection locked="0"/>
    </xf>
    <xf numFmtId="0" fontId="23" fillId="5" borderId="9" xfId="0" applyFont="1" applyFill="1" applyBorder="1" applyAlignment="1" applyProtection="1">
      <alignment horizontal="center"/>
      <protection locked="0"/>
    </xf>
    <xf numFmtId="0" fontId="23" fillId="5" borderId="10" xfId="0" applyFont="1" applyFill="1" applyBorder="1" applyAlignment="1" applyProtection="1">
      <alignment horizontal="center"/>
      <protection locked="0"/>
    </xf>
    <xf numFmtId="0" fontId="23" fillId="5" borderId="0" xfId="0" applyFont="1" applyFill="1" applyBorder="1" applyAlignment="1" applyProtection="1">
      <alignment horizontal="center"/>
      <protection locked="0"/>
    </xf>
    <xf numFmtId="0" fontId="23" fillId="5" borderId="11" xfId="0" applyFont="1" applyFill="1" applyBorder="1" applyAlignment="1" applyProtection="1">
      <alignment horizontal="center"/>
      <protection locked="0"/>
    </xf>
    <xf numFmtId="0" fontId="23" fillId="5" borderId="12" xfId="0" applyFont="1" applyFill="1" applyBorder="1" applyAlignment="1" applyProtection="1">
      <alignment horizontal="center"/>
      <protection locked="0"/>
    </xf>
    <xf numFmtId="0" fontId="23" fillId="5" borderId="13" xfId="0" applyFont="1" applyFill="1" applyBorder="1" applyAlignment="1" applyProtection="1">
      <alignment horizontal="center"/>
      <protection locked="0"/>
    </xf>
    <xf numFmtId="0" fontId="23" fillId="5" borderId="14" xfId="0" applyFont="1" applyFill="1" applyBorder="1" applyAlignment="1" applyProtection="1">
      <alignment horizontal="center"/>
      <protection locked="0"/>
    </xf>
    <xf numFmtId="0" fontId="12" fillId="2" borderId="0" xfId="0" applyFont="1" applyFill="1" applyAlignment="1" applyProtection="1">
      <alignment horizontal="center" vertical="top" wrapText="1"/>
    </xf>
    <xf numFmtId="0" fontId="6" fillId="2" borderId="1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11" xfId="0" applyFont="1" applyFill="1" applyBorder="1" applyAlignment="1" applyProtection="1">
      <alignment horizontal="left" vertical="top" wrapText="1"/>
    </xf>
    <xf numFmtId="0" fontId="8" fillId="2" borderId="10" xfId="0" applyFont="1" applyFill="1" applyBorder="1" applyAlignment="1" applyProtection="1">
      <alignment horizontal="left" vertical="top" wrapText="1" indent="3"/>
    </xf>
    <xf numFmtId="0" fontId="8" fillId="2" borderId="0" xfId="0" applyFont="1" applyFill="1" applyBorder="1" applyAlignment="1" applyProtection="1">
      <alignment horizontal="left" vertical="top" wrapText="1" indent="3"/>
    </xf>
    <xf numFmtId="44" fontId="3" fillId="4" borderId="17" xfId="2" applyFont="1" applyFill="1" applyBorder="1" applyAlignment="1" applyProtection="1">
      <alignment horizontal="left" vertical="center"/>
    </xf>
    <xf numFmtId="44" fontId="3" fillId="4" borderId="18" xfId="2" applyFont="1" applyFill="1" applyBorder="1" applyAlignment="1" applyProtection="1">
      <alignment horizontal="left" vertical="center"/>
    </xf>
    <xf numFmtId="44" fontId="3" fillId="4" borderId="19" xfId="2" applyFont="1" applyFill="1" applyBorder="1" applyAlignment="1" applyProtection="1">
      <alignment horizontal="left" vertical="center"/>
    </xf>
    <xf numFmtId="0" fontId="21" fillId="2" borderId="0" xfId="0" applyFont="1" applyFill="1" applyBorder="1" applyAlignment="1" applyProtection="1">
      <alignment horizontal="center" vertical="center" wrapText="1"/>
    </xf>
    <xf numFmtId="0" fontId="4" fillId="3" borderId="4" xfId="0" applyFont="1" applyFill="1" applyBorder="1" applyAlignment="1" applyProtection="1">
      <alignment horizontal="center"/>
      <protection locked="0"/>
    </xf>
    <xf numFmtId="0" fontId="4" fillId="3" borderId="20" xfId="0" applyFont="1" applyFill="1" applyBorder="1" applyAlignment="1" applyProtection="1">
      <alignment horizontal="center"/>
      <protection locked="0"/>
    </xf>
    <xf numFmtId="0" fontId="4" fillId="3" borderId="21" xfId="0" applyFont="1" applyFill="1" applyBorder="1" applyAlignment="1" applyProtection="1">
      <alignment horizontal="center"/>
      <protection locked="0"/>
    </xf>
    <xf numFmtId="0" fontId="5" fillId="2" borderId="0" xfId="0" applyFont="1" applyFill="1" applyAlignment="1" applyProtection="1">
      <alignment horizontal="center" vertical="center" wrapText="1"/>
    </xf>
    <xf numFmtId="0" fontId="21" fillId="2" borderId="8" xfId="0" applyFont="1" applyFill="1" applyBorder="1" applyAlignment="1" applyProtection="1">
      <alignment horizontal="center" vertical="center"/>
    </xf>
    <xf numFmtId="0" fontId="2" fillId="3" borderId="0" xfId="0" applyFont="1" applyFill="1" applyBorder="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3">
    <dxf>
      <font>
        <color rgb="FF9C0006"/>
      </font>
    </dxf>
    <dxf>
      <font>
        <color rgb="FF9C0006"/>
      </font>
    </dxf>
    <dxf>
      <font>
        <color rgb="FF9C0006"/>
      </font>
    </dxf>
  </dxfs>
  <tableStyles count="0" defaultTableStyle="TableStyleMedium2" defaultPivotStyle="PivotStyleLight16"/>
  <colors>
    <mruColors>
      <color rgb="FF00BA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0</xdr:row>
      <xdr:rowOff>0</xdr:rowOff>
    </xdr:from>
    <xdr:to>
      <xdr:col>3</xdr:col>
      <xdr:colOff>584490</xdr:colOff>
      <xdr:row>4</xdr:row>
      <xdr:rowOff>150176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0"/>
          <a:ext cx="1965615" cy="912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134407</xdr:colOff>
      <xdr:row>0</xdr:row>
      <xdr:rowOff>319617</xdr:rowOff>
    </xdr:from>
    <xdr:to>
      <xdr:col>8</xdr:col>
      <xdr:colOff>56302</xdr:colOff>
      <xdr:row>2</xdr:row>
      <xdr:rowOff>4621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91957" y="319617"/>
          <a:ext cx="1988820" cy="666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601132</xdr:colOff>
      <xdr:row>0</xdr:row>
      <xdr:rowOff>81492</xdr:rowOff>
    </xdr:from>
    <xdr:to>
      <xdr:col>8</xdr:col>
      <xdr:colOff>27727</xdr:colOff>
      <xdr:row>0</xdr:row>
      <xdr:rowOff>747571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082" y="81492"/>
          <a:ext cx="1988820" cy="666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248707</xdr:colOff>
      <xdr:row>0</xdr:row>
      <xdr:rowOff>138642</xdr:rowOff>
    </xdr:from>
    <xdr:to>
      <xdr:col>8</xdr:col>
      <xdr:colOff>294427</xdr:colOff>
      <xdr:row>1</xdr:row>
      <xdr:rowOff>14146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6257" y="138642"/>
          <a:ext cx="1988820" cy="666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O16"/>
  <sheetViews>
    <sheetView showRowColHeaders="0" tabSelected="1" workbookViewId="0">
      <selection activeCell="O10" sqref="O10"/>
    </sheetView>
  </sheetViews>
  <sheetFormatPr defaultRowHeight="15"/>
  <cols>
    <col min="1" max="16384" width="9.140625" style="1"/>
  </cols>
  <sheetData>
    <row r="2" spans="2:15" ht="15" customHeight="1">
      <c r="E2" s="100" t="s">
        <v>80</v>
      </c>
      <c r="F2" s="100"/>
      <c r="G2" s="100"/>
      <c r="H2" s="100"/>
      <c r="I2" s="100"/>
      <c r="J2" s="100"/>
      <c r="K2" s="100"/>
      <c r="L2" s="100"/>
      <c r="M2" s="100"/>
      <c r="N2" s="100"/>
      <c r="O2" s="97"/>
    </row>
    <row r="3" spans="2:15" ht="15" customHeight="1">
      <c r="E3" s="100"/>
      <c r="F3" s="100"/>
      <c r="G3" s="100"/>
      <c r="H3" s="100"/>
      <c r="I3" s="100"/>
      <c r="J3" s="100"/>
      <c r="K3" s="100"/>
      <c r="L3" s="100"/>
      <c r="M3" s="100"/>
      <c r="N3" s="100"/>
      <c r="O3" s="97"/>
    </row>
    <row r="4" spans="2:15" ht="15" customHeight="1">
      <c r="E4" s="100"/>
      <c r="F4" s="100"/>
      <c r="G4" s="100"/>
      <c r="H4" s="100"/>
      <c r="I4" s="100"/>
      <c r="J4" s="100"/>
      <c r="K4" s="100"/>
      <c r="L4" s="100"/>
      <c r="M4" s="100"/>
      <c r="N4" s="100"/>
      <c r="O4" s="97"/>
    </row>
    <row r="6" spans="2:15" ht="15" customHeight="1">
      <c r="B6" s="101" t="s">
        <v>79</v>
      </c>
      <c r="C6" s="101"/>
      <c r="D6" s="101"/>
      <c r="E6" s="101"/>
      <c r="F6" s="101"/>
      <c r="G6" s="101"/>
      <c r="H6" s="101"/>
      <c r="I6" s="101"/>
      <c r="J6" s="101"/>
      <c r="K6" s="101"/>
      <c r="L6" s="101"/>
      <c r="M6" s="101"/>
      <c r="N6" s="101"/>
    </row>
    <row r="7" spans="2:15">
      <c r="B7" s="101"/>
      <c r="C7" s="101"/>
      <c r="D7" s="101"/>
      <c r="E7" s="101"/>
      <c r="F7" s="101"/>
      <c r="G7" s="101"/>
      <c r="H7" s="101"/>
      <c r="I7" s="101"/>
      <c r="J7" s="101"/>
      <c r="K7" s="101"/>
      <c r="L7" s="101"/>
      <c r="M7" s="101"/>
      <c r="N7" s="101"/>
    </row>
    <row r="8" spans="2:15">
      <c r="B8" s="101"/>
      <c r="C8" s="101"/>
      <c r="D8" s="101"/>
      <c r="E8" s="101"/>
      <c r="F8" s="101"/>
      <c r="G8" s="101"/>
      <c r="H8" s="101"/>
      <c r="I8" s="101"/>
      <c r="J8" s="101"/>
      <c r="K8" s="101"/>
      <c r="L8" s="101"/>
      <c r="M8" s="101"/>
      <c r="N8" s="101"/>
    </row>
    <row r="9" spans="2:15">
      <c r="B9" s="101"/>
      <c r="C9" s="101"/>
      <c r="D9" s="101"/>
      <c r="E9" s="101"/>
      <c r="F9" s="101"/>
      <c r="G9" s="101"/>
      <c r="H9" s="101"/>
      <c r="I9" s="101"/>
      <c r="J9" s="101"/>
      <c r="K9" s="101"/>
      <c r="L9" s="101"/>
      <c r="M9" s="101"/>
      <c r="N9" s="101"/>
    </row>
    <row r="10" spans="2:15" ht="124.5" customHeight="1">
      <c r="B10" s="101"/>
      <c r="C10" s="101"/>
      <c r="D10" s="101"/>
      <c r="E10" s="101"/>
      <c r="F10" s="101"/>
      <c r="G10" s="101"/>
      <c r="H10" s="101"/>
      <c r="I10" s="101"/>
      <c r="J10" s="101"/>
      <c r="K10" s="101"/>
      <c r="L10" s="101"/>
      <c r="M10" s="101"/>
      <c r="N10" s="101"/>
    </row>
    <row r="11" spans="2:15" ht="15" customHeight="1">
      <c r="B11" s="101" t="s">
        <v>63</v>
      </c>
      <c r="C11" s="101"/>
      <c r="D11" s="101"/>
      <c r="E11" s="101"/>
      <c r="F11" s="101"/>
      <c r="G11" s="101"/>
      <c r="H11" s="101"/>
      <c r="I11" s="101"/>
      <c r="J11" s="101"/>
      <c r="K11" s="101"/>
      <c r="L11" s="101"/>
      <c r="M11" s="101"/>
      <c r="N11" s="101"/>
    </row>
    <row r="12" spans="2:15">
      <c r="B12" s="101"/>
      <c r="C12" s="101"/>
      <c r="D12" s="101"/>
      <c r="E12" s="101"/>
      <c r="F12" s="101"/>
      <c r="G12" s="101"/>
      <c r="H12" s="101"/>
      <c r="I12" s="101"/>
      <c r="J12" s="101"/>
      <c r="K12" s="101"/>
      <c r="L12" s="101"/>
      <c r="M12" s="101"/>
      <c r="N12" s="101"/>
    </row>
    <row r="13" spans="2:15">
      <c r="B13" s="101"/>
      <c r="C13" s="101"/>
      <c r="D13" s="101"/>
      <c r="E13" s="101"/>
      <c r="F13" s="101"/>
      <c r="G13" s="101"/>
      <c r="H13" s="101"/>
      <c r="I13" s="101"/>
      <c r="J13" s="101"/>
      <c r="K13" s="101"/>
      <c r="L13" s="101"/>
      <c r="M13" s="101"/>
      <c r="N13" s="101"/>
    </row>
    <row r="14" spans="2:15">
      <c r="B14" s="101"/>
      <c r="C14" s="101"/>
      <c r="D14" s="101"/>
      <c r="E14" s="101"/>
      <c r="F14" s="101"/>
      <c r="G14" s="101"/>
      <c r="H14" s="101"/>
      <c r="I14" s="101"/>
      <c r="J14" s="101"/>
      <c r="K14" s="101"/>
      <c r="L14" s="101"/>
      <c r="M14" s="101"/>
      <c r="N14" s="101"/>
    </row>
    <row r="15" spans="2:15" ht="128.25" customHeight="1">
      <c r="B15" s="101"/>
      <c r="C15" s="101"/>
      <c r="D15" s="101"/>
      <c r="E15" s="101"/>
      <c r="F15" s="101"/>
      <c r="G15" s="101"/>
      <c r="H15" s="101"/>
      <c r="I15" s="101"/>
      <c r="J15" s="101"/>
      <c r="K15" s="101"/>
      <c r="L15" s="101"/>
      <c r="M15" s="101"/>
      <c r="N15" s="101"/>
    </row>
    <row r="16" spans="2:15" ht="117.75" customHeight="1">
      <c r="B16" s="101"/>
      <c r="C16" s="101"/>
      <c r="D16" s="101"/>
      <c r="E16" s="101"/>
      <c r="F16" s="101"/>
      <c r="G16" s="101"/>
      <c r="H16" s="101"/>
      <c r="I16" s="101"/>
      <c r="J16" s="101"/>
      <c r="K16" s="101"/>
      <c r="L16" s="101"/>
      <c r="M16" s="101"/>
      <c r="N16" s="101"/>
    </row>
  </sheetData>
  <sheetProtection algorithmName="SHA-512" hashValue="sCE9to8GGgWwRvURZPELYnd9tgCt1lBqjhzqu9AkXcyrd3fSJN+5b98hRK28Ey3uI9R2dWXPiG5VWL/zWPw3pA==" saltValue="pYYTpBca4ObhhZorS/1ACw==" spinCount="100000" sheet="1" selectLockedCells="1" selectUnlockedCells="1"/>
  <mergeCells count="3">
    <mergeCell ref="E2:N4"/>
    <mergeCell ref="B6:N10"/>
    <mergeCell ref="B11:N16"/>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AI70"/>
  <sheetViews>
    <sheetView showRowColHeaders="0" workbookViewId="0">
      <selection activeCell="D8" sqref="D8:I8"/>
    </sheetView>
  </sheetViews>
  <sheetFormatPr defaultRowHeight="15"/>
  <cols>
    <col min="1" max="1" width="3.140625" style="2" customWidth="1"/>
    <col min="2" max="7" width="9.140625" style="2"/>
    <col min="8" max="8" width="21.85546875" style="2" customWidth="1"/>
    <col min="9" max="9" width="12.28515625" style="2" customWidth="1"/>
    <col min="10" max="10" width="14.7109375" style="2" customWidth="1"/>
    <col min="11" max="11" width="4.42578125" style="2" customWidth="1"/>
    <col min="12" max="12" width="24.140625" style="2" bestFit="1" customWidth="1"/>
    <col min="13" max="13" width="2" style="2" customWidth="1"/>
    <col min="14" max="14" width="9.140625" style="56"/>
    <col min="15" max="25" width="9.140625" style="88"/>
    <col min="26" max="35" width="9.140625" style="56"/>
    <col min="36" max="16384" width="9.140625" style="2"/>
  </cols>
  <sheetData>
    <row r="1" spans="2:31" ht="62.25" customHeight="1"/>
    <row r="3" spans="2:31" ht="32.25" customHeight="1">
      <c r="B3" s="102" t="s">
        <v>81</v>
      </c>
      <c r="C3" s="102"/>
      <c r="D3" s="102"/>
      <c r="E3" s="102"/>
      <c r="F3" s="102"/>
      <c r="G3" s="102"/>
      <c r="H3" s="102"/>
      <c r="I3" s="102"/>
      <c r="J3" s="102"/>
      <c r="K3" s="102"/>
      <c r="L3" s="102"/>
      <c r="M3" s="97"/>
      <c r="N3" s="97"/>
      <c r="O3" s="97"/>
      <c r="P3" s="97"/>
    </row>
    <row r="4" spans="2:31" ht="15" customHeight="1">
      <c r="B4" s="102"/>
      <c r="C4" s="102"/>
      <c r="D4" s="102"/>
      <c r="E4" s="102"/>
      <c r="F4" s="102"/>
      <c r="G4" s="102"/>
      <c r="H4" s="102"/>
      <c r="I4" s="102"/>
      <c r="J4" s="102"/>
      <c r="K4" s="102"/>
      <c r="L4" s="102"/>
      <c r="M4" s="97"/>
      <c r="N4" s="97"/>
      <c r="O4" s="97"/>
      <c r="P4" s="97"/>
    </row>
    <row r="5" spans="2:31" ht="15" customHeight="1">
      <c r="B5" s="102"/>
      <c r="C5" s="102"/>
      <c r="D5" s="102"/>
      <c r="E5" s="102"/>
      <c r="F5" s="102"/>
      <c r="G5" s="102"/>
      <c r="H5" s="102"/>
      <c r="I5" s="102"/>
      <c r="J5" s="102"/>
      <c r="K5" s="102"/>
      <c r="L5" s="102"/>
      <c r="M5" s="97"/>
      <c r="N5" s="97"/>
      <c r="O5" s="97"/>
      <c r="P5" s="97"/>
    </row>
    <row r="6" spans="2:31" ht="142.5" customHeight="1">
      <c r="B6" s="103" t="s">
        <v>77</v>
      </c>
      <c r="C6" s="104"/>
      <c r="D6" s="104"/>
      <c r="E6" s="104"/>
      <c r="F6" s="104"/>
      <c r="G6" s="104"/>
      <c r="H6" s="104"/>
      <c r="I6" s="104"/>
      <c r="J6" s="104"/>
      <c r="K6" s="104"/>
      <c r="L6" s="104"/>
      <c r="M6" s="104"/>
      <c r="N6" s="97"/>
      <c r="O6" s="97"/>
      <c r="P6" s="97"/>
    </row>
    <row r="7" spans="2:31" ht="15" customHeight="1">
      <c r="B7" s="90"/>
      <c r="C7" s="90"/>
      <c r="D7" s="90"/>
      <c r="E7" s="90"/>
      <c r="F7" s="90"/>
      <c r="G7" s="90"/>
      <c r="H7" s="90"/>
      <c r="I7" s="90"/>
      <c r="J7" s="90"/>
      <c r="K7" s="90"/>
      <c r="L7" s="90"/>
      <c r="M7" s="90"/>
      <c r="N7" s="97"/>
      <c r="O7" s="97"/>
      <c r="P7" s="97"/>
    </row>
    <row r="8" spans="2:31">
      <c r="B8" s="2" t="s">
        <v>0</v>
      </c>
      <c r="D8" s="107"/>
      <c r="E8" s="108"/>
      <c r="F8" s="108"/>
      <c r="G8" s="108"/>
      <c r="H8" s="108"/>
      <c r="I8" s="109"/>
    </row>
    <row r="9" spans="2:31">
      <c r="B9" s="2" t="s">
        <v>1</v>
      </c>
      <c r="D9" s="107"/>
      <c r="E9" s="108"/>
      <c r="F9" s="108"/>
      <c r="G9" s="108"/>
      <c r="H9" s="108"/>
      <c r="I9" s="109"/>
    </row>
    <row r="10" spans="2:31" ht="12.75" customHeight="1" thickBot="1"/>
    <row r="11" spans="2:31" ht="12.75" customHeight="1">
      <c r="B11" s="35"/>
      <c r="C11" s="10"/>
      <c r="D11" s="10"/>
      <c r="E11" s="10"/>
      <c r="F11" s="10"/>
      <c r="G11" s="10"/>
      <c r="H11" s="10"/>
      <c r="I11" s="10"/>
      <c r="J11" s="10"/>
      <c r="K11" s="10"/>
      <c r="L11" s="10"/>
      <c r="M11" s="46"/>
    </row>
    <row r="12" spans="2:31">
      <c r="B12" s="16" t="s">
        <v>4</v>
      </c>
      <c r="C12" s="3"/>
      <c r="D12" s="3"/>
      <c r="E12" s="3"/>
      <c r="F12" s="3"/>
      <c r="G12" s="3"/>
      <c r="H12" s="3" t="s">
        <v>2</v>
      </c>
      <c r="I12" s="3">
        <v>20</v>
      </c>
      <c r="J12" s="17"/>
      <c r="K12" s="3">
        <v>20</v>
      </c>
      <c r="L12" s="17"/>
      <c r="M12" s="11"/>
      <c r="P12" s="56"/>
      <c r="Q12" s="56"/>
      <c r="R12" s="56"/>
      <c r="S12" s="56"/>
      <c r="T12" s="56"/>
      <c r="U12" s="56"/>
      <c r="V12" s="56"/>
      <c r="W12" s="56"/>
    </row>
    <row r="13" spans="2:31">
      <c r="B13" s="62"/>
      <c r="C13" s="3"/>
      <c r="D13" s="3"/>
      <c r="E13" s="3"/>
      <c r="F13" s="3"/>
      <c r="G13" s="3"/>
      <c r="H13" s="3"/>
      <c r="I13" s="3"/>
      <c r="J13" s="63" t="s">
        <v>5</v>
      </c>
      <c r="K13" s="3"/>
      <c r="L13" s="63" t="s">
        <v>6</v>
      </c>
      <c r="M13" s="11"/>
      <c r="P13" s="56"/>
      <c r="Q13" s="56"/>
      <c r="R13" s="56"/>
      <c r="S13" s="56"/>
      <c r="T13" s="56"/>
      <c r="U13" s="56"/>
      <c r="V13" s="56"/>
      <c r="W13" s="56"/>
    </row>
    <row r="14" spans="2:31" ht="10.5" customHeight="1">
      <c r="B14" s="62"/>
      <c r="C14" s="3"/>
      <c r="D14" s="3"/>
      <c r="E14" s="3"/>
      <c r="F14" s="3"/>
      <c r="G14" s="3"/>
      <c r="H14" s="3"/>
      <c r="I14" s="3"/>
      <c r="J14" s="3"/>
      <c r="K14" s="3"/>
      <c r="L14" s="3"/>
      <c r="M14" s="11"/>
      <c r="P14" s="56"/>
      <c r="Q14" s="56"/>
      <c r="R14" s="56"/>
      <c r="S14" s="56"/>
      <c r="T14" s="56"/>
      <c r="U14" s="56"/>
      <c r="V14" s="56"/>
      <c r="W14" s="56"/>
    </row>
    <row r="15" spans="2:31">
      <c r="B15" s="105" t="s">
        <v>3</v>
      </c>
      <c r="C15" s="106"/>
      <c r="D15" s="106"/>
      <c r="E15" s="106"/>
      <c r="F15" s="106"/>
      <c r="G15" s="106"/>
      <c r="H15" s="106"/>
      <c r="I15" s="3"/>
      <c r="J15" s="7"/>
      <c r="K15" s="12"/>
      <c r="L15" s="7"/>
      <c r="M15" s="11"/>
      <c r="P15" s="56"/>
      <c r="Q15" s="56"/>
      <c r="R15" s="56"/>
      <c r="S15" s="56"/>
      <c r="T15" s="56"/>
      <c r="U15" s="56"/>
      <c r="V15" s="56"/>
      <c r="W15" s="56"/>
    </row>
    <row r="16" spans="2:31">
      <c r="B16" s="62"/>
      <c r="C16" s="21"/>
      <c r="D16" s="21"/>
      <c r="E16" s="21"/>
      <c r="F16" s="21"/>
      <c r="G16" s="45"/>
      <c r="H16" s="45"/>
      <c r="I16" s="6"/>
      <c r="J16" s="44" t="s">
        <v>41</v>
      </c>
      <c r="K16" s="12"/>
      <c r="L16" s="92" t="str">
        <f>IF(L15=0,"n/a",IFERROR((J15-L15)/L15,"Error; Re-check data entry"))</f>
        <v>n/a</v>
      </c>
      <c r="M16" s="11"/>
      <c r="O16" s="57"/>
      <c r="P16" s="56"/>
      <c r="Q16" s="56"/>
      <c r="R16" s="56"/>
      <c r="S16" s="56"/>
      <c r="T16" s="56"/>
      <c r="U16" s="56"/>
      <c r="V16" s="56"/>
      <c r="W16" s="56"/>
      <c r="X16" s="57"/>
      <c r="Y16" s="57"/>
      <c r="Z16" s="57"/>
      <c r="AA16" s="57"/>
      <c r="AB16" s="57"/>
      <c r="AC16" s="57"/>
      <c r="AD16" s="57"/>
      <c r="AE16" s="57"/>
    </row>
    <row r="17" spans="2:31" ht="15.75" thickBot="1">
      <c r="B17" s="13"/>
      <c r="C17" s="14"/>
      <c r="D17" s="15"/>
      <c r="E17" s="15"/>
      <c r="F17" s="14"/>
      <c r="G17" s="15"/>
      <c r="H17" s="15"/>
      <c r="I17" s="14"/>
      <c r="J17" s="14"/>
      <c r="K17" s="14"/>
      <c r="L17" s="18"/>
      <c r="M17" s="19"/>
      <c r="N17" s="55"/>
      <c r="O17" s="4"/>
      <c r="P17" s="72"/>
      <c r="Q17" s="56"/>
      <c r="R17" s="56"/>
      <c r="S17" s="56"/>
      <c r="T17" s="56"/>
      <c r="U17" s="56"/>
      <c r="V17" s="56"/>
      <c r="W17" s="56"/>
      <c r="X17" s="57"/>
      <c r="Y17" s="57"/>
      <c r="Z17" s="57"/>
      <c r="AA17" s="57"/>
      <c r="AB17" s="57"/>
      <c r="AC17" s="57"/>
      <c r="AD17" s="57"/>
      <c r="AE17" s="57"/>
    </row>
    <row r="18" spans="2:31">
      <c r="B18" s="111" t="str">
        <f>IF(L16&lt;0,"Warning: Income appears to be declining.  Additional documentation evidencing stability may be required."," ")</f>
        <v xml:space="preserve"> </v>
      </c>
      <c r="C18" s="111"/>
      <c r="D18" s="111"/>
      <c r="E18" s="111"/>
      <c r="F18" s="111"/>
      <c r="G18" s="111"/>
      <c r="H18" s="111"/>
      <c r="I18" s="111"/>
      <c r="J18" s="111"/>
      <c r="K18" s="111"/>
      <c r="L18" s="111"/>
      <c r="M18" s="111"/>
      <c r="N18" s="55"/>
      <c r="O18" s="4"/>
      <c r="P18" s="72"/>
      <c r="Q18" s="56"/>
      <c r="R18" s="56"/>
      <c r="S18" s="56"/>
      <c r="T18" s="56"/>
      <c r="U18" s="56"/>
      <c r="V18" s="56"/>
      <c r="W18" s="56"/>
      <c r="X18" s="57"/>
      <c r="Y18" s="57"/>
      <c r="Z18" s="57"/>
      <c r="AA18" s="57"/>
      <c r="AB18" s="57"/>
      <c r="AC18" s="57"/>
      <c r="AD18" s="57"/>
      <c r="AE18" s="57"/>
    </row>
    <row r="19" spans="2:31" ht="15.75" thickBot="1">
      <c r="B19" s="3"/>
      <c r="C19" s="3"/>
      <c r="D19" s="4"/>
      <c r="E19" s="4"/>
      <c r="F19" s="3"/>
      <c r="G19" s="4"/>
      <c r="H19" s="4"/>
      <c r="I19" s="3"/>
      <c r="J19" s="3"/>
      <c r="K19" s="3"/>
      <c r="L19" s="9"/>
      <c r="M19" s="5"/>
      <c r="N19" s="55"/>
      <c r="O19" s="4"/>
      <c r="P19" s="4"/>
      <c r="Q19" s="57"/>
      <c r="R19" s="57"/>
      <c r="S19" s="57"/>
      <c r="T19" s="57"/>
      <c r="U19" s="57"/>
      <c r="V19" s="57"/>
      <c r="W19" s="57"/>
      <c r="X19" s="57"/>
      <c r="Y19" s="57"/>
      <c r="Z19" s="57"/>
      <c r="AA19" s="57"/>
      <c r="AB19" s="57"/>
      <c r="AC19" s="57"/>
      <c r="AD19" s="57"/>
      <c r="AE19" s="57"/>
    </row>
    <row r="20" spans="2:31" ht="5.25" customHeight="1">
      <c r="B20" s="35"/>
      <c r="C20" s="10"/>
      <c r="D20" s="36"/>
      <c r="E20" s="36"/>
      <c r="F20" s="10"/>
      <c r="G20" s="36"/>
      <c r="H20" s="36"/>
      <c r="I20" s="10"/>
      <c r="J20" s="10"/>
      <c r="K20" s="10"/>
      <c r="L20" s="37"/>
      <c r="M20" s="38"/>
      <c r="N20" s="55"/>
      <c r="O20" s="4"/>
      <c r="P20" s="4"/>
      <c r="Q20" s="57"/>
      <c r="R20" s="57"/>
      <c r="S20" s="57"/>
      <c r="T20" s="57"/>
      <c r="U20" s="57"/>
      <c r="V20" s="57"/>
      <c r="W20" s="57"/>
      <c r="X20" s="57"/>
      <c r="Y20" s="57"/>
      <c r="Z20" s="57"/>
      <c r="AA20" s="57"/>
      <c r="AB20" s="57"/>
      <c r="AC20" s="57"/>
      <c r="AD20" s="57"/>
      <c r="AE20" s="57"/>
    </row>
    <row r="21" spans="2:31">
      <c r="B21" s="16" t="s">
        <v>12</v>
      </c>
      <c r="C21" s="3"/>
      <c r="D21" s="3"/>
      <c r="E21" s="3"/>
      <c r="F21" s="3"/>
      <c r="G21" s="3"/>
      <c r="H21" s="3"/>
      <c r="I21" s="3"/>
      <c r="J21" s="3"/>
      <c r="K21" s="3"/>
      <c r="L21" s="12"/>
      <c r="M21" s="39"/>
      <c r="N21" s="89"/>
      <c r="O21" s="89"/>
      <c r="P21" s="89"/>
      <c r="Q21" s="57"/>
      <c r="R21" s="57"/>
      <c r="S21" s="57"/>
      <c r="T21" s="57"/>
      <c r="U21" s="57" t="s">
        <v>74</v>
      </c>
      <c r="V21" s="57"/>
      <c r="W21" s="57"/>
      <c r="X21" s="57"/>
      <c r="Y21" s="57"/>
      <c r="Z21" s="57"/>
      <c r="AA21" s="57"/>
      <c r="AB21" s="57"/>
      <c r="AC21" s="57"/>
      <c r="AD21" s="57"/>
      <c r="AE21" s="57"/>
    </row>
    <row r="22" spans="2:31">
      <c r="B22" s="40" t="s">
        <v>8</v>
      </c>
      <c r="C22" s="3"/>
      <c r="D22" s="3"/>
      <c r="E22" s="3"/>
      <c r="F22" s="3"/>
      <c r="G22" s="3"/>
      <c r="H22" s="3"/>
      <c r="I22" s="3"/>
      <c r="J22" s="3"/>
      <c r="K22" s="3"/>
      <c r="L22" s="7"/>
      <c r="M22" s="11"/>
      <c r="N22" s="57"/>
      <c r="O22" s="57"/>
      <c r="Q22" s="64">
        <f>J15/12</f>
        <v>0</v>
      </c>
      <c r="R22" s="57"/>
      <c r="S22" s="57"/>
      <c r="T22" s="57"/>
      <c r="U22" s="57" t="s">
        <v>66</v>
      </c>
      <c r="V22" s="57"/>
      <c r="W22" s="57"/>
      <c r="X22" s="57"/>
      <c r="Y22" s="57"/>
      <c r="Z22" s="57"/>
      <c r="AA22" s="57"/>
      <c r="AB22" s="57"/>
      <c r="AC22" s="57"/>
      <c r="AD22" s="57"/>
      <c r="AE22" s="57"/>
    </row>
    <row r="23" spans="2:31">
      <c r="B23" s="40" t="s">
        <v>7</v>
      </c>
      <c r="C23" s="3"/>
      <c r="D23" s="3"/>
      <c r="E23" s="3"/>
      <c r="F23" s="3"/>
      <c r="G23" s="3"/>
      <c r="H23" s="3"/>
      <c r="I23" s="3"/>
      <c r="J23" s="3"/>
      <c r="K23" s="3"/>
      <c r="L23" s="20">
        <v>12</v>
      </c>
      <c r="M23" s="11"/>
      <c r="N23" s="57">
        <f>L22/L23</f>
        <v>0</v>
      </c>
      <c r="O23" s="57"/>
      <c r="Q23" s="57">
        <f>L22/L23</f>
        <v>0</v>
      </c>
      <c r="R23" s="57"/>
      <c r="S23" s="57"/>
      <c r="T23" s="57"/>
      <c r="U23" s="57" t="s">
        <v>68</v>
      </c>
      <c r="V23" s="57"/>
      <c r="W23" s="57"/>
      <c r="X23" s="57"/>
      <c r="Y23" s="57"/>
      <c r="Z23" s="57"/>
      <c r="AA23" s="57"/>
      <c r="AB23" s="57"/>
      <c r="AC23" s="57"/>
      <c r="AD23" s="57"/>
      <c r="AE23" s="57"/>
    </row>
    <row r="24" spans="2:31">
      <c r="B24" s="65" t="s">
        <v>9</v>
      </c>
      <c r="C24" s="3"/>
      <c r="D24" s="3"/>
      <c r="E24" s="3"/>
      <c r="F24" s="3"/>
      <c r="G24" s="43"/>
      <c r="H24" s="43"/>
      <c r="I24" s="6"/>
      <c r="J24" s="44" t="s">
        <v>41</v>
      </c>
      <c r="K24" s="3"/>
      <c r="L24" s="92" t="str">
        <f>IF(L22=0,"n/a",IFERROR((Q23-Q22)/Q22,"Error; Re-check data entry"))</f>
        <v>n/a</v>
      </c>
      <c r="M24" s="11"/>
      <c r="N24" s="57"/>
      <c r="O24" s="57"/>
      <c r="Q24" s="57"/>
      <c r="R24" s="57"/>
      <c r="S24" s="57"/>
      <c r="T24" s="57"/>
      <c r="U24" s="57" t="s">
        <v>69</v>
      </c>
      <c r="V24" s="57"/>
      <c r="W24" s="57"/>
      <c r="X24" s="57"/>
      <c r="Y24" s="57"/>
      <c r="Z24" s="57"/>
      <c r="AA24" s="57"/>
      <c r="AB24" s="57"/>
      <c r="AC24" s="57"/>
      <c r="AD24" s="57"/>
      <c r="AE24" s="57"/>
    </row>
    <row r="25" spans="2:31">
      <c r="B25" s="65" t="s">
        <v>10</v>
      </c>
      <c r="C25" s="3"/>
      <c r="D25" s="3"/>
      <c r="E25" s="3"/>
      <c r="F25" s="3"/>
      <c r="G25" s="3"/>
      <c r="H25" s="3"/>
      <c r="I25" s="3"/>
      <c r="J25" s="3"/>
      <c r="K25" s="3"/>
      <c r="L25" s="3"/>
      <c r="M25" s="11"/>
      <c r="N25" s="57"/>
      <c r="O25" s="57"/>
      <c r="Q25" s="57"/>
      <c r="R25" s="57"/>
      <c r="S25" s="57"/>
      <c r="T25" s="57"/>
      <c r="U25" s="57" t="s">
        <v>67</v>
      </c>
      <c r="V25" s="57"/>
      <c r="W25" s="57"/>
      <c r="X25" s="57"/>
      <c r="Y25" s="57"/>
      <c r="Z25" s="57"/>
      <c r="AA25" s="57"/>
      <c r="AB25" s="57"/>
      <c r="AC25" s="57"/>
      <c r="AD25" s="57"/>
      <c r="AE25" s="57"/>
    </row>
    <row r="26" spans="2:31">
      <c r="B26" s="65" t="s">
        <v>11</v>
      </c>
      <c r="C26" s="3"/>
      <c r="D26" s="3"/>
      <c r="E26" s="3"/>
      <c r="F26" s="3"/>
      <c r="G26" s="3"/>
      <c r="H26" s="3"/>
      <c r="I26" s="3"/>
      <c r="J26" s="3"/>
      <c r="K26" s="3"/>
      <c r="L26" s="3"/>
      <c r="M26" s="11"/>
      <c r="N26" s="57"/>
      <c r="O26" s="57"/>
      <c r="Q26" s="57"/>
      <c r="R26" s="57"/>
      <c r="S26" s="57"/>
      <c r="T26" s="57"/>
      <c r="U26" s="57"/>
      <c r="V26" s="57"/>
      <c r="W26" s="57"/>
      <c r="X26" s="57"/>
      <c r="Y26" s="57"/>
      <c r="Z26" s="57"/>
      <c r="AA26" s="57"/>
      <c r="AB26" s="57"/>
      <c r="AC26" s="57"/>
      <c r="AD26" s="57"/>
      <c r="AE26" s="57"/>
    </row>
    <row r="27" spans="2:31" ht="15.75" thickBot="1">
      <c r="B27" s="66"/>
      <c r="C27" s="14"/>
      <c r="D27" s="14"/>
      <c r="E27" s="14"/>
      <c r="F27" s="14"/>
      <c r="G27" s="14"/>
      <c r="H27" s="14"/>
      <c r="I27" s="14"/>
      <c r="J27" s="14"/>
      <c r="K27" s="14"/>
      <c r="L27" s="14"/>
      <c r="M27" s="41"/>
      <c r="N27" s="57"/>
      <c r="O27" s="57"/>
      <c r="Q27" s="57"/>
      <c r="R27" s="57"/>
      <c r="S27" s="57"/>
      <c r="T27" s="57"/>
      <c r="U27" s="57"/>
      <c r="V27" s="57"/>
      <c r="W27" s="57"/>
      <c r="X27" s="57"/>
      <c r="Y27" s="57"/>
      <c r="Z27" s="57"/>
      <c r="AA27" s="57"/>
      <c r="AB27" s="57"/>
      <c r="AC27" s="57"/>
      <c r="AD27" s="57"/>
      <c r="AE27" s="57"/>
    </row>
    <row r="28" spans="2:31">
      <c r="B28" s="111" t="str">
        <f>IF(L24&lt;0,"Warning: Income appears to be declining.  Additional documentation evidencing stability may be required."," ")</f>
        <v xml:space="preserve"> </v>
      </c>
      <c r="C28" s="111"/>
      <c r="D28" s="111"/>
      <c r="E28" s="111"/>
      <c r="F28" s="111"/>
      <c r="G28" s="111"/>
      <c r="H28" s="111"/>
      <c r="I28" s="111"/>
      <c r="J28" s="111"/>
      <c r="K28" s="111"/>
      <c r="L28" s="111"/>
      <c r="M28" s="111"/>
      <c r="N28" s="57"/>
      <c r="O28" s="57"/>
      <c r="Q28" s="57"/>
      <c r="R28" s="57"/>
      <c r="S28" s="57"/>
      <c r="T28" s="57"/>
      <c r="U28" s="57"/>
      <c r="V28" s="57"/>
      <c r="W28" s="57"/>
      <c r="X28" s="57"/>
      <c r="Y28" s="57"/>
      <c r="Z28" s="57"/>
      <c r="AA28" s="57"/>
      <c r="AB28" s="57"/>
      <c r="AC28" s="57"/>
      <c r="AD28" s="57"/>
      <c r="AE28" s="57"/>
    </row>
    <row r="29" spans="2:31" ht="15.75" thickBot="1">
      <c r="B29" s="67"/>
      <c r="N29" s="57"/>
      <c r="O29" s="57"/>
      <c r="Q29" s="57"/>
      <c r="R29" s="57"/>
      <c r="S29" s="57"/>
      <c r="T29" s="57"/>
      <c r="U29" s="57"/>
      <c r="V29" s="57"/>
      <c r="W29" s="57"/>
      <c r="X29" s="57"/>
      <c r="Y29" s="57"/>
      <c r="Z29" s="57"/>
      <c r="AA29" s="57"/>
      <c r="AB29" s="57"/>
      <c r="AC29" s="57"/>
      <c r="AD29" s="57"/>
      <c r="AE29" s="57"/>
    </row>
    <row r="30" spans="2:31">
      <c r="B30" s="68"/>
      <c r="C30" s="10"/>
      <c r="D30" s="10"/>
      <c r="E30" s="10"/>
      <c r="F30" s="10"/>
      <c r="G30" s="10"/>
      <c r="H30" s="10"/>
      <c r="I30" s="10"/>
      <c r="J30" s="10"/>
      <c r="K30" s="10"/>
      <c r="L30" s="10"/>
      <c r="M30" s="46"/>
      <c r="N30" s="57"/>
      <c r="O30" s="57"/>
      <c r="Q30" s="69" t="s">
        <v>39</v>
      </c>
      <c r="R30" s="57"/>
      <c r="S30" s="57"/>
      <c r="T30" s="57"/>
      <c r="U30" s="57"/>
      <c r="V30" s="57"/>
      <c r="W30" s="57"/>
      <c r="X30" s="57"/>
      <c r="Y30" s="57"/>
      <c r="Z30" s="57"/>
      <c r="AA30" s="57"/>
      <c r="AB30" s="57"/>
      <c r="AC30" s="57"/>
      <c r="AD30" s="57"/>
      <c r="AE30" s="57"/>
    </row>
    <row r="31" spans="2:31">
      <c r="B31" s="122" t="s">
        <v>76</v>
      </c>
      <c r="C31" s="123"/>
      <c r="D31" s="123"/>
      <c r="E31" s="123"/>
      <c r="F31" s="123"/>
      <c r="G31" s="123"/>
      <c r="H31" s="123"/>
      <c r="I31" s="123"/>
      <c r="J31" s="123"/>
      <c r="K31" s="123"/>
      <c r="L31" s="123"/>
      <c r="M31" s="124"/>
      <c r="N31" s="57"/>
      <c r="O31" s="57"/>
      <c r="Q31" s="69" t="s">
        <v>40</v>
      </c>
      <c r="R31" s="57"/>
      <c r="S31" s="57"/>
      <c r="T31" s="57"/>
      <c r="U31" s="57"/>
      <c r="V31" s="57"/>
      <c r="W31" s="57"/>
      <c r="X31" s="57"/>
      <c r="Y31" s="57"/>
      <c r="Z31" s="57"/>
      <c r="AA31" s="57"/>
      <c r="AB31" s="57"/>
      <c r="AC31" s="57"/>
      <c r="AD31" s="57"/>
      <c r="AE31" s="57"/>
    </row>
    <row r="32" spans="2:31">
      <c r="B32" s="122"/>
      <c r="C32" s="123"/>
      <c r="D32" s="123"/>
      <c r="E32" s="123"/>
      <c r="F32" s="123"/>
      <c r="G32" s="123"/>
      <c r="H32" s="123"/>
      <c r="I32" s="123"/>
      <c r="J32" s="123"/>
      <c r="K32" s="123"/>
      <c r="L32" s="123"/>
      <c r="M32" s="124"/>
      <c r="N32" s="57"/>
      <c r="O32" s="57"/>
      <c r="Q32" s="69"/>
      <c r="R32" s="57"/>
      <c r="S32" s="57"/>
      <c r="T32" s="57"/>
      <c r="U32" s="57"/>
      <c r="V32" s="57"/>
      <c r="W32" s="57"/>
      <c r="X32" s="57"/>
      <c r="Y32" s="57"/>
      <c r="Z32" s="57"/>
      <c r="AA32" s="57"/>
      <c r="AB32" s="57"/>
      <c r="AC32" s="57"/>
      <c r="AD32" s="57"/>
      <c r="AE32" s="57"/>
    </row>
    <row r="33" spans="2:35">
      <c r="B33" s="70" t="s">
        <v>70</v>
      </c>
      <c r="C33" s="22"/>
      <c r="D33" s="3"/>
      <c r="E33" s="3"/>
      <c r="F33" s="3"/>
      <c r="G33" s="3"/>
      <c r="H33" s="80"/>
      <c r="I33" s="3"/>
      <c r="J33" s="110" t="s">
        <v>74</v>
      </c>
      <c r="K33" s="110"/>
      <c r="L33" s="110"/>
      <c r="M33" s="11"/>
      <c r="N33" s="57"/>
      <c r="O33" s="57"/>
      <c r="Q33" s="57"/>
      <c r="R33" s="57"/>
      <c r="S33" s="57"/>
      <c r="T33" s="57"/>
      <c r="U33" s="57"/>
      <c r="V33" s="57"/>
      <c r="W33" s="57"/>
      <c r="X33" s="57"/>
      <c r="Y33" s="57"/>
      <c r="Z33" s="57"/>
      <c r="AA33" s="57"/>
      <c r="AB33" s="57"/>
      <c r="AC33" s="57"/>
      <c r="AD33" s="57"/>
      <c r="AE33" s="57"/>
    </row>
    <row r="34" spans="2:35">
      <c r="B34" s="70"/>
      <c r="C34" s="22"/>
      <c r="D34" s="3"/>
      <c r="E34" s="3"/>
      <c r="F34" s="3"/>
      <c r="G34" s="3"/>
      <c r="H34" s="80"/>
      <c r="I34" s="3"/>
      <c r="J34" s="3"/>
      <c r="K34" s="3"/>
      <c r="L34" s="3"/>
      <c r="M34" s="11"/>
      <c r="N34" s="57"/>
      <c r="O34" s="57"/>
      <c r="Q34" s="57"/>
      <c r="R34" s="57"/>
      <c r="S34" s="57"/>
      <c r="T34" s="57"/>
      <c r="U34" s="57"/>
      <c r="V34" s="57"/>
      <c r="W34" s="57"/>
      <c r="X34" s="57"/>
      <c r="Y34" s="57"/>
      <c r="Z34" s="57"/>
      <c r="AA34" s="57"/>
      <c r="AB34" s="57"/>
      <c r="AC34" s="57"/>
      <c r="AD34" s="57"/>
      <c r="AE34" s="57"/>
    </row>
    <row r="35" spans="2:35" hidden="1">
      <c r="B35" s="70"/>
      <c r="C35" s="22"/>
      <c r="D35" s="21"/>
      <c r="E35" s="21"/>
      <c r="F35" s="21"/>
      <c r="G35" s="21"/>
      <c r="H35" s="80"/>
      <c r="I35" s="21"/>
      <c r="J35" s="3"/>
      <c r="K35" s="3"/>
      <c r="L35" s="3"/>
      <c r="M35" s="11"/>
      <c r="N35" s="57"/>
      <c r="O35" s="57"/>
      <c r="Q35" s="57"/>
      <c r="R35" s="57"/>
      <c r="S35" s="57"/>
      <c r="T35" s="57"/>
      <c r="U35" s="57"/>
      <c r="V35" s="57"/>
      <c r="W35" s="57"/>
      <c r="X35" s="57"/>
      <c r="Y35" s="57"/>
      <c r="Z35" s="57"/>
      <c r="AA35" s="57"/>
      <c r="AB35" s="57"/>
      <c r="AC35" s="57"/>
      <c r="AD35" s="57"/>
      <c r="AE35" s="57"/>
    </row>
    <row r="36" spans="2:35" s="57" customFormat="1" hidden="1">
      <c r="B36" s="86" t="s">
        <v>13</v>
      </c>
      <c r="C36" s="87"/>
      <c r="D36" s="75"/>
      <c r="E36" s="75"/>
      <c r="F36" s="75"/>
      <c r="G36" s="75"/>
      <c r="H36" s="76">
        <f>IF(J33=U24,((L15+J15+L22)/(L23+24)),0)</f>
        <v>0</v>
      </c>
      <c r="I36" s="75"/>
      <c r="J36" s="76">
        <f>IF(J33=U24,((L15+J15+L22)/(H42)),0)</f>
        <v>0</v>
      </c>
      <c r="K36" s="75"/>
      <c r="L36" s="75"/>
      <c r="M36" s="71"/>
      <c r="P36" s="88"/>
      <c r="AF36" s="56"/>
      <c r="AG36" s="56"/>
      <c r="AH36" s="56"/>
      <c r="AI36" s="56"/>
    </row>
    <row r="37" spans="2:35" s="57" customFormat="1" hidden="1">
      <c r="B37" s="86" t="s">
        <v>14</v>
      </c>
      <c r="C37" s="87"/>
      <c r="D37" s="75"/>
      <c r="E37" s="75"/>
      <c r="F37" s="75"/>
      <c r="G37" s="75"/>
      <c r="H37" s="76">
        <f>IF(J33=U23,((J15+L15)/24),0)</f>
        <v>0</v>
      </c>
      <c r="I37" s="75"/>
      <c r="J37" s="76">
        <f>IF(J33=U23,((J15+L15)/H42),0)</f>
        <v>0</v>
      </c>
      <c r="K37" s="75"/>
      <c r="L37" s="75"/>
      <c r="M37" s="71"/>
      <c r="P37" s="88"/>
      <c r="AF37" s="56"/>
      <c r="AG37" s="56"/>
      <c r="AH37" s="56"/>
      <c r="AI37" s="56"/>
    </row>
    <row r="38" spans="2:35" s="57" customFormat="1" hidden="1">
      <c r="B38" s="86" t="s">
        <v>18</v>
      </c>
      <c r="C38" s="87"/>
      <c r="D38" s="75"/>
      <c r="E38" s="75"/>
      <c r="F38" s="75"/>
      <c r="G38" s="75"/>
      <c r="H38" s="76">
        <f>IF(J33=U22,((J15+L22)/(L23+12)),0)</f>
        <v>0</v>
      </c>
      <c r="I38" s="75"/>
      <c r="J38" s="76">
        <f>IF(J33=U22,((J15+L22)/(H42)),0)</f>
        <v>0</v>
      </c>
      <c r="K38" s="75"/>
      <c r="L38" s="75"/>
      <c r="M38" s="71"/>
      <c r="P38" s="88"/>
      <c r="AF38" s="56"/>
      <c r="AG38" s="56"/>
      <c r="AH38" s="56"/>
      <c r="AI38" s="56"/>
    </row>
    <row r="39" spans="2:35" s="57" customFormat="1" hidden="1">
      <c r="B39" s="86" t="s">
        <v>19</v>
      </c>
      <c r="C39" s="87"/>
      <c r="D39" s="75"/>
      <c r="E39" s="75"/>
      <c r="F39" s="75"/>
      <c r="G39" s="75"/>
      <c r="H39" s="76">
        <f>IF(J33=U25,((L22)/(L23)),0)</f>
        <v>0</v>
      </c>
      <c r="I39" s="75"/>
      <c r="J39" s="76">
        <f>IF(J33=U25,((L22)/(H42)),0)</f>
        <v>0</v>
      </c>
      <c r="K39" s="75"/>
      <c r="L39" s="75"/>
      <c r="M39" s="71"/>
      <c r="P39" s="88"/>
      <c r="AF39" s="56"/>
      <c r="AG39" s="56"/>
      <c r="AH39" s="56"/>
      <c r="AI39" s="56"/>
    </row>
    <row r="40" spans="2:35">
      <c r="B40" s="127" t="s">
        <v>20</v>
      </c>
      <c r="C40" s="128"/>
      <c r="D40" s="128"/>
      <c r="E40" s="128"/>
      <c r="F40" s="128"/>
      <c r="G40" s="129"/>
      <c r="H40" s="8">
        <f>SUM(H36:H39)</f>
        <v>0</v>
      </c>
      <c r="I40" s="3"/>
      <c r="J40" s="76"/>
      <c r="K40" s="75"/>
      <c r="L40" s="75"/>
      <c r="M40" s="11"/>
      <c r="N40" s="57"/>
      <c r="O40" s="57"/>
      <c r="Q40" s="57"/>
      <c r="R40" s="57"/>
      <c r="S40" s="57"/>
      <c r="T40" s="57"/>
      <c r="U40" s="57"/>
      <c r="V40" s="57"/>
      <c r="W40" s="57"/>
      <c r="X40" s="57"/>
      <c r="Y40" s="57"/>
      <c r="Z40" s="57"/>
      <c r="AA40" s="57"/>
      <c r="AB40" s="57"/>
      <c r="AC40" s="57"/>
      <c r="AD40" s="57"/>
      <c r="AE40" s="57"/>
    </row>
    <row r="41" spans="2:35">
      <c r="B41" s="77"/>
      <c r="C41" s="78"/>
      <c r="D41" s="78"/>
      <c r="E41" s="78"/>
      <c r="F41" s="78"/>
      <c r="G41" s="78"/>
      <c r="H41" s="79"/>
      <c r="I41" s="3"/>
      <c r="J41" s="75"/>
      <c r="K41" s="75"/>
      <c r="L41" s="75"/>
      <c r="M41" s="11"/>
      <c r="N41" s="57"/>
      <c r="O41" s="57"/>
      <c r="Q41" s="57"/>
      <c r="R41" s="57"/>
      <c r="S41" s="57"/>
      <c r="T41" s="57"/>
      <c r="U41" s="57"/>
      <c r="V41" s="57"/>
      <c r="W41" s="57"/>
      <c r="X41" s="57"/>
      <c r="Y41" s="57"/>
      <c r="Z41" s="57"/>
      <c r="AA41" s="57"/>
      <c r="AB41" s="57"/>
      <c r="AC41" s="57"/>
      <c r="AD41" s="57"/>
      <c r="AE41" s="57"/>
    </row>
    <row r="42" spans="2:35">
      <c r="B42" s="125" t="s">
        <v>65</v>
      </c>
      <c r="C42" s="126"/>
      <c r="D42" s="126"/>
      <c r="E42" s="126"/>
      <c r="F42" s="126"/>
      <c r="G42" s="126"/>
      <c r="H42" s="81"/>
      <c r="I42" s="3"/>
      <c r="J42" s="130" t="str">
        <f>IF(J33=U25,"YTD Only selected for income calculation; Validate the history of receipt requirements for this borrower's income"," ")</f>
        <v xml:space="preserve"> </v>
      </c>
      <c r="K42" s="130"/>
      <c r="L42" s="130"/>
      <c r="M42" s="11"/>
      <c r="N42" s="57"/>
      <c r="O42" s="57"/>
      <c r="Q42" s="57"/>
      <c r="R42" s="57"/>
      <c r="S42" s="57"/>
      <c r="T42" s="57"/>
      <c r="U42" s="57"/>
      <c r="V42" s="57"/>
      <c r="W42" s="57"/>
      <c r="X42" s="57"/>
      <c r="Y42" s="57"/>
      <c r="Z42" s="57"/>
      <c r="AA42" s="57"/>
      <c r="AB42" s="57"/>
      <c r="AC42" s="57"/>
      <c r="AD42" s="57"/>
      <c r="AE42" s="57"/>
    </row>
    <row r="43" spans="2:35" ht="37.5" customHeight="1">
      <c r="B43" s="125"/>
      <c r="C43" s="126"/>
      <c r="D43" s="126"/>
      <c r="E43" s="126"/>
      <c r="F43" s="126"/>
      <c r="G43" s="126"/>
      <c r="H43" s="80"/>
      <c r="I43" s="3"/>
      <c r="J43" s="130"/>
      <c r="K43" s="130"/>
      <c r="L43" s="130"/>
      <c r="M43" s="11"/>
      <c r="O43" s="57"/>
      <c r="Q43" s="57"/>
      <c r="R43" s="57"/>
      <c r="S43" s="57"/>
      <c r="T43" s="57"/>
      <c r="U43" s="57"/>
      <c r="V43" s="57"/>
      <c r="W43" s="57"/>
      <c r="X43" s="57"/>
      <c r="Y43" s="57"/>
      <c r="Z43" s="57"/>
      <c r="AA43" s="57"/>
      <c r="AB43" s="57"/>
      <c r="AC43" s="57"/>
      <c r="AD43" s="57"/>
      <c r="AE43" s="57"/>
    </row>
    <row r="44" spans="2:35">
      <c r="B44" s="127" t="s">
        <v>64</v>
      </c>
      <c r="C44" s="128"/>
      <c r="D44" s="128"/>
      <c r="E44" s="128"/>
      <c r="F44" s="128"/>
      <c r="G44" s="129"/>
      <c r="H44" s="8">
        <f>SUM(J36:J39)</f>
        <v>0</v>
      </c>
      <c r="I44" s="3"/>
      <c r="J44" s="75"/>
      <c r="K44" s="75"/>
      <c r="L44" s="75"/>
      <c r="M44" s="11"/>
      <c r="Q44" s="57"/>
      <c r="R44" s="57"/>
      <c r="S44" s="57"/>
      <c r="T44" s="57"/>
      <c r="U44" s="57"/>
      <c r="V44" s="57"/>
      <c r="W44" s="57"/>
      <c r="X44" s="57"/>
      <c r="Y44" s="57"/>
    </row>
    <row r="45" spans="2:35" ht="15.75" thickBot="1">
      <c r="B45" s="13"/>
      <c r="C45" s="14"/>
      <c r="D45" s="14"/>
      <c r="E45" s="14"/>
      <c r="F45" s="14"/>
      <c r="G45" s="14"/>
      <c r="H45" s="14"/>
      <c r="I45" s="14"/>
      <c r="J45" s="14"/>
      <c r="K45" s="14"/>
      <c r="L45" s="14"/>
      <c r="M45" s="41"/>
    </row>
    <row r="46" spans="2:35">
      <c r="B46" s="3"/>
      <c r="C46" s="3"/>
      <c r="D46" s="3"/>
      <c r="E46" s="3"/>
      <c r="F46" s="3"/>
      <c r="G46" s="3"/>
    </row>
    <row r="47" spans="2:35" ht="15.75" thickBot="1">
      <c r="B47" s="73" t="s">
        <v>62</v>
      </c>
    </row>
    <row r="48" spans="2:35" ht="15" customHeight="1">
      <c r="B48" s="112" t="s">
        <v>63</v>
      </c>
      <c r="C48" s="113"/>
      <c r="D48" s="113"/>
      <c r="E48" s="113"/>
      <c r="F48" s="113"/>
      <c r="G48" s="113"/>
      <c r="H48" s="113"/>
      <c r="I48" s="113"/>
      <c r="J48" s="113"/>
      <c r="K48" s="113"/>
      <c r="L48" s="113"/>
      <c r="M48" s="114"/>
    </row>
    <row r="49" spans="2:16">
      <c r="B49" s="115"/>
      <c r="C49" s="116"/>
      <c r="D49" s="116"/>
      <c r="E49" s="116"/>
      <c r="F49" s="116"/>
      <c r="G49" s="116"/>
      <c r="H49" s="116"/>
      <c r="I49" s="116"/>
      <c r="J49" s="116"/>
      <c r="K49" s="116"/>
      <c r="L49" s="116"/>
      <c r="M49" s="117"/>
    </row>
    <row r="50" spans="2:16">
      <c r="B50" s="115"/>
      <c r="C50" s="116"/>
      <c r="D50" s="116"/>
      <c r="E50" s="116"/>
      <c r="F50" s="116"/>
      <c r="G50" s="116"/>
      <c r="H50" s="116"/>
      <c r="I50" s="116"/>
      <c r="J50" s="116"/>
      <c r="K50" s="116"/>
      <c r="L50" s="116"/>
      <c r="M50" s="117"/>
    </row>
    <row r="51" spans="2:16">
      <c r="B51" s="115"/>
      <c r="C51" s="116"/>
      <c r="D51" s="116"/>
      <c r="E51" s="116"/>
      <c r="F51" s="116"/>
      <c r="G51" s="116"/>
      <c r="H51" s="116"/>
      <c r="I51" s="116"/>
      <c r="J51" s="116"/>
      <c r="K51" s="116"/>
      <c r="L51" s="116"/>
      <c r="M51" s="117"/>
    </row>
    <row r="52" spans="2:16">
      <c r="B52" s="115"/>
      <c r="C52" s="116"/>
      <c r="D52" s="116"/>
      <c r="E52" s="116"/>
      <c r="F52" s="116"/>
      <c r="G52" s="116"/>
      <c r="H52" s="116"/>
      <c r="I52" s="116"/>
      <c r="J52" s="116"/>
      <c r="K52" s="116"/>
      <c r="L52" s="116"/>
      <c r="M52" s="117"/>
    </row>
    <row r="53" spans="2:16">
      <c r="B53" s="115"/>
      <c r="C53" s="116"/>
      <c r="D53" s="116"/>
      <c r="E53" s="116"/>
      <c r="F53" s="116"/>
      <c r="G53" s="116"/>
      <c r="H53" s="116"/>
      <c r="I53" s="116"/>
      <c r="J53" s="116"/>
      <c r="K53" s="116"/>
      <c r="L53" s="116"/>
      <c r="M53" s="117"/>
    </row>
    <row r="54" spans="2:16">
      <c r="B54" s="115"/>
      <c r="C54" s="116"/>
      <c r="D54" s="116"/>
      <c r="E54" s="116"/>
      <c r="F54" s="116"/>
      <c r="G54" s="116"/>
      <c r="H54" s="116"/>
      <c r="I54" s="116"/>
      <c r="J54" s="116"/>
      <c r="K54" s="116"/>
      <c r="L54" s="116"/>
      <c r="M54" s="117"/>
    </row>
    <row r="55" spans="2:16" ht="15.75" thickBot="1">
      <c r="B55" s="118"/>
      <c r="C55" s="119"/>
      <c r="D55" s="119"/>
      <c r="E55" s="119"/>
      <c r="F55" s="119"/>
      <c r="G55" s="119"/>
      <c r="H55" s="119"/>
      <c r="I55" s="119"/>
      <c r="J55" s="119"/>
      <c r="K55" s="119"/>
      <c r="L55" s="119"/>
      <c r="M55" s="120"/>
    </row>
    <row r="57" spans="2:16" ht="15" customHeight="1">
      <c r="B57" s="121" t="s">
        <v>78</v>
      </c>
      <c r="C57" s="121"/>
      <c r="D57" s="121"/>
      <c r="E57" s="121"/>
      <c r="F57" s="121"/>
      <c r="G57" s="121"/>
      <c r="H57" s="121"/>
      <c r="I57" s="121"/>
      <c r="J57" s="121"/>
      <c r="K57" s="121"/>
      <c r="L57" s="121"/>
      <c r="M57" s="74"/>
      <c r="N57" s="85"/>
      <c r="O57" s="74"/>
      <c r="P57" s="74"/>
    </row>
    <row r="58" spans="2:16">
      <c r="B58" s="121"/>
      <c r="C58" s="121"/>
      <c r="D58" s="121"/>
      <c r="E58" s="121"/>
      <c r="F58" s="121"/>
      <c r="G58" s="121"/>
      <c r="H58" s="121"/>
      <c r="I58" s="121"/>
      <c r="J58" s="121"/>
      <c r="K58" s="121"/>
      <c r="L58" s="121"/>
    </row>
    <row r="59" spans="2:16">
      <c r="B59" s="121"/>
      <c r="C59" s="121"/>
      <c r="D59" s="121"/>
      <c r="E59" s="121"/>
      <c r="F59" s="121"/>
      <c r="G59" s="121"/>
      <c r="H59" s="121"/>
      <c r="I59" s="121"/>
      <c r="J59" s="121"/>
      <c r="K59" s="121"/>
      <c r="L59" s="121"/>
    </row>
    <row r="60" spans="2:16">
      <c r="B60" s="121"/>
      <c r="C60" s="121"/>
      <c r="D60" s="121"/>
      <c r="E60" s="121"/>
      <c r="F60" s="121"/>
      <c r="G60" s="121"/>
      <c r="H60" s="121"/>
      <c r="I60" s="121"/>
      <c r="J60" s="121"/>
      <c r="K60" s="121"/>
      <c r="L60" s="121"/>
    </row>
    <row r="61" spans="2:16">
      <c r="B61" s="121"/>
      <c r="C61" s="121"/>
      <c r="D61" s="121"/>
      <c r="E61" s="121"/>
      <c r="F61" s="121"/>
      <c r="G61" s="121"/>
      <c r="H61" s="121"/>
      <c r="I61" s="121"/>
      <c r="J61" s="121"/>
      <c r="K61" s="121"/>
      <c r="L61" s="121"/>
    </row>
    <row r="62" spans="2:16">
      <c r="B62" s="121"/>
      <c r="C62" s="121"/>
      <c r="D62" s="121"/>
      <c r="E62" s="121"/>
      <c r="F62" s="121"/>
      <c r="G62" s="121"/>
      <c r="H62" s="121"/>
      <c r="I62" s="121"/>
      <c r="J62" s="121"/>
      <c r="K62" s="121"/>
      <c r="L62" s="121"/>
    </row>
    <row r="63" spans="2:16">
      <c r="B63" s="121"/>
      <c r="C63" s="121"/>
      <c r="D63" s="121"/>
      <c r="E63" s="121"/>
      <c r="F63" s="121"/>
      <c r="G63" s="121"/>
      <c r="H63" s="121"/>
      <c r="I63" s="121"/>
      <c r="J63" s="121"/>
      <c r="K63" s="121"/>
      <c r="L63" s="121"/>
    </row>
    <row r="64" spans="2:16">
      <c r="B64" s="121"/>
      <c r="C64" s="121"/>
      <c r="D64" s="121"/>
      <c r="E64" s="121"/>
      <c r="F64" s="121"/>
      <c r="G64" s="121"/>
      <c r="H64" s="121"/>
      <c r="I64" s="121"/>
      <c r="J64" s="121"/>
      <c r="K64" s="121"/>
      <c r="L64" s="121"/>
    </row>
    <row r="65" spans="2:12">
      <c r="B65" s="121"/>
      <c r="C65" s="121"/>
      <c r="D65" s="121"/>
      <c r="E65" s="121"/>
      <c r="F65" s="121"/>
      <c r="G65" s="121"/>
      <c r="H65" s="121"/>
      <c r="I65" s="121"/>
      <c r="J65" s="121"/>
      <c r="K65" s="121"/>
      <c r="L65" s="121"/>
    </row>
    <row r="66" spans="2:12">
      <c r="B66" s="121"/>
      <c r="C66" s="121"/>
      <c r="D66" s="121"/>
      <c r="E66" s="121"/>
      <c r="F66" s="121"/>
      <c r="G66" s="121"/>
      <c r="H66" s="121"/>
      <c r="I66" s="121"/>
      <c r="J66" s="121"/>
      <c r="K66" s="121"/>
      <c r="L66" s="121"/>
    </row>
    <row r="67" spans="2:12">
      <c r="B67" s="121"/>
      <c r="C67" s="121"/>
      <c r="D67" s="121"/>
      <c r="E67" s="121"/>
      <c r="F67" s="121"/>
      <c r="G67" s="121"/>
      <c r="H67" s="121"/>
      <c r="I67" s="121"/>
      <c r="J67" s="121"/>
      <c r="K67" s="121"/>
      <c r="L67" s="121"/>
    </row>
    <row r="68" spans="2:12">
      <c r="B68" s="121"/>
      <c r="C68" s="121"/>
      <c r="D68" s="121"/>
      <c r="E68" s="121"/>
      <c r="F68" s="121"/>
      <c r="G68" s="121"/>
      <c r="H68" s="121"/>
      <c r="I68" s="121"/>
      <c r="J68" s="121"/>
      <c r="K68" s="121"/>
      <c r="L68" s="121"/>
    </row>
    <row r="69" spans="2:12">
      <c r="B69" s="121"/>
      <c r="C69" s="121"/>
      <c r="D69" s="121"/>
      <c r="E69" s="121"/>
      <c r="F69" s="121"/>
      <c r="G69" s="121"/>
      <c r="H69" s="121"/>
      <c r="I69" s="121"/>
      <c r="J69" s="121"/>
      <c r="K69" s="121"/>
      <c r="L69" s="121"/>
    </row>
    <row r="70" spans="2:12">
      <c r="B70" s="121"/>
      <c r="C70" s="121"/>
      <c r="D70" s="121"/>
      <c r="E70" s="121"/>
      <c r="F70" s="121"/>
      <c r="G70" s="121"/>
      <c r="H70" s="121"/>
      <c r="I70" s="121"/>
      <c r="J70" s="121"/>
      <c r="K70" s="121"/>
      <c r="L70" s="121"/>
    </row>
  </sheetData>
  <sheetProtection algorithmName="SHA-512" hashValue="yRZ1EiMPYxhh8aH2gI/1iMrMbIRdwYpoEU80FBUf+9lUF9f/YMOzNVK5VUeraT371cGzCaBzVyXzJkNuRtf7Ag==" saltValue="nFI9jnorDzQgDrAGSOngSA==" spinCount="100000" sheet="1" selectLockedCells="1"/>
  <mergeCells count="15">
    <mergeCell ref="J33:L33"/>
    <mergeCell ref="B28:M28"/>
    <mergeCell ref="B18:M18"/>
    <mergeCell ref="B48:M55"/>
    <mergeCell ref="B57:L70"/>
    <mergeCell ref="B31:M32"/>
    <mergeCell ref="B42:G43"/>
    <mergeCell ref="B40:G40"/>
    <mergeCell ref="B44:G44"/>
    <mergeCell ref="J42:L43"/>
    <mergeCell ref="B3:L5"/>
    <mergeCell ref="B6:M6"/>
    <mergeCell ref="B15:H15"/>
    <mergeCell ref="D8:I8"/>
    <mergeCell ref="D9:I9"/>
  </mergeCells>
  <conditionalFormatting sqref="L16 L24">
    <cfRule type="cellIs" dxfId="2" priority="1" operator="lessThan">
      <formula>0</formula>
    </cfRule>
  </conditionalFormatting>
  <dataValidations xWindow="939" yWindow="468" count="8">
    <dataValidation type="whole" errorStyle="warning" operator="lessThan" allowBlank="1" showErrorMessage="1" errorTitle="Input Error" error="The prior year must be before (or less than) the most recent year.  Please check your data entry." promptTitle="Prior Year" prompt="Enter the last two digits of the prio (full) year.  For example, if the current year is 2000, the prior (full) year is 1998.  " sqref="L12" xr:uid="{00000000-0002-0000-0100-000000000000}">
      <formula1>J12</formula1>
    </dataValidation>
    <dataValidation allowBlank="1" showErrorMessage="1" promptTitle="Most Recent Year" prompt="Enter the last two digits of the most recent (full) year.  For example, if the current year is 2000, the most recent (full) year is 1999." sqref="J12" xr:uid="{00000000-0002-0000-0100-000001000000}"/>
    <dataValidation allowBlank="1" showErrorMessage="1" promptTitle="Most Recent Year - Bonus Earned" prompt="Enter the total bonus(es) earned by the borrower during the most recent year.  " sqref="J15" xr:uid="{00000000-0002-0000-0100-000002000000}"/>
    <dataValidation allowBlank="1" showErrorMessage="1" promptTitle="Prior Year- Bonus Earned" prompt="Enter the total bonus(es) earned by the borrower during the prior year." sqref="L15" xr:uid="{00000000-0002-0000-0100-000003000000}"/>
    <dataValidation allowBlank="1" showErrorMessage="1" promptTitle="Bonus Payout Months" prompt="Defaulted to 12 months (annual) – if other than annual, enter the appropriate pro-rata number in this field" sqref="L23" xr:uid="{00000000-0002-0000-0100-000004000000}"/>
    <dataValidation allowBlank="1" showErrorMessage="1" promptTitle="Year to Date Bonus" prompt="Enter the total amount of bonus income earned during the current year." sqref="L22" xr:uid="{00000000-0002-0000-0100-000005000000}"/>
    <dataValidation operator="lessThanOrEqual" allowBlank="1" showInputMessage="1" showErrorMessage="1" sqref="H42" xr:uid="{00000000-0002-0000-0100-000006000000}"/>
    <dataValidation type="list" allowBlank="1" showInputMessage="1" showErrorMessage="1" sqref="J33:L33" xr:uid="{00000000-0002-0000-0100-000007000000}">
      <formula1>$U$21:$U$25</formula1>
    </dataValidation>
  </dataValidations>
  <pageMargins left="0.7" right="0.7" top="0.75" bottom="0.75" header="0.3" footer="0.3"/>
  <pageSetup scale="91" fitToHeight="0"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X71"/>
  <sheetViews>
    <sheetView showRowColHeaders="0" topLeftCell="A5" workbookViewId="0">
      <selection activeCell="H31" sqref="H31"/>
    </sheetView>
  </sheetViews>
  <sheetFormatPr defaultRowHeight="15"/>
  <cols>
    <col min="1" max="1" width="3.140625" style="2" customWidth="1"/>
    <col min="2" max="7" width="9.140625" style="2"/>
    <col min="8" max="8" width="20.140625" style="2" customWidth="1"/>
    <col min="9" max="9" width="9.140625" style="2"/>
    <col min="10" max="10" width="14.7109375" style="2" customWidth="1"/>
    <col min="11" max="11" width="4.42578125" style="2" customWidth="1"/>
    <col min="12" max="12" width="25.7109375" style="2" customWidth="1"/>
    <col min="13" max="13" width="2" style="2" customWidth="1"/>
    <col min="14" max="14" width="9.140625" style="58"/>
    <col min="15" max="15" width="9.85546875" style="57" bestFit="1" customWidth="1"/>
    <col min="16" max="16" width="2" style="57" bestFit="1" customWidth="1"/>
    <col min="17" max="17" width="14.42578125" style="57" bestFit="1" customWidth="1"/>
    <col min="18" max="18" width="0" style="57" hidden="1" customWidth="1"/>
    <col min="19" max="19" width="13.5703125" style="57" bestFit="1" customWidth="1"/>
    <col min="20" max="20" width="12.42578125" style="57" bestFit="1" customWidth="1"/>
    <col min="21" max="21" width="24.5703125" style="57" customWidth="1"/>
    <col min="22" max="22" width="24.85546875" style="58" bestFit="1" customWidth="1"/>
    <col min="23" max="23" width="0" style="58" hidden="1" customWidth="1"/>
    <col min="24" max="24" width="9.140625" style="58"/>
    <col min="25" max="16384" width="9.140625" style="2"/>
  </cols>
  <sheetData>
    <row r="1" spans="2:16" ht="62.25" customHeight="1"/>
    <row r="2" spans="2:16" ht="24.75" customHeight="1">
      <c r="B2" s="102" t="s">
        <v>82</v>
      </c>
      <c r="C2" s="102"/>
      <c r="D2" s="102"/>
      <c r="E2" s="102"/>
      <c r="F2" s="102"/>
      <c r="G2" s="102"/>
      <c r="H2" s="102"/>
      <c r="I2" s="102"/>
      <c r="J2" s="102"/>
      <c r="K2" s="102"/>
      <c r="L2" s="102"/>
      <c r="M2" s="97"/>
      <c r="N2" s="97"/>
      <c r="O2" s="97"/>
      <c r="P2" s="97"/>
    </row>
    <row r="3" spans="2:16" ht="20.25" customHeight="1">
      <c r="B3" s="97"/>
      <c r="C3" s="97"/>
      <c r="D3" s="97"/>
      <c r="E3" s="97"/>
      <c r="F3" s="97"/>
      <c r="G3" s="97"/>
      <c r="H3" s="97"/>
      <c r="I3" s="97"/>
      <c r="J3" s="97"/>
      <c r="K3" s="97"/>
      <c r="L3" s="97"/>
      <c r="M3" s="97"/>
      <c r="N3" s="97"/>
      <c r="O3" s="97"/>
      <c r="P3" s="97"/>
    </row>
    <row r="4" spans="2:16" ht="142.5" customHeight="1">
      <c r="B4" s="103" t="s">
        <v>77</v>
      </c>
      <c r="C4" s="104"/>
      <c r="D4" s="104"/>
      <c r="E4" s="104"/>
      <c r="F4" s="104"/>
      <c r="G4" s="104"/>
      <c r="H4" s="104"/>
      <c r="I4" s="104"/>
      <c r="J4" s="104"/>
      <c r="K4" s="104"/>
      <c r="L4" s="104"/>
      <c r="M4" s="104"/>
      <c r="N4" s="97"/>
      <c r="O4" s="97"/>
      <c r="P4" s="97"/>
    </row>
    <row r="5" spans="2:16" ht="15" customHeight="1">
      <c r="B5" s="90"/>
      <c r="C5" s="90"/>
      <c r="D5" s="90"/>
      <c r="E5" s="90"/>
      <c r="F5" s="90"/>
      <c r="G5" s="90"/>
      <c r="H5" s="90"/>
      <c r="I5" s="90"/>
      <c r="J5" s="90"/>
      <c r="K5" s="90"/>
      <c r="L5" s="90"/>
      <c r="M5" s="90"/>
      <c r="N5" s="97"/>
      <c r="O5" s="97"/>
      <c r="P5" s="97"/>
    </row>
    <row r="6" spans="2:16">
      <c r="B6" s="2" t="s">
        <v>0</v>
      </c>
      <c r="D6" s="107"/>
      <c r="E6" s="108"/>
      <c r="F6" s="108"/>
      <c r="G6" s="108"/>
      <c r="H6" s="108"/>
      <c r="I6" s="109"/>
    </row>
    <row r="7" spans="2:16">
      <c r="B7" s="2" t="s">
        <v>1</v>
      </c>
      <c r="D7" s="107"/>
      <c r="E7" s="108"/>
      <c r="F7" s="108"/>
      <c r="G7" s="108"/>
      <c r="H7" s="108"/>
      <c r="I7" s="109"/>
    </row>
    <row r="8" spans="2:16" ht="12.75" customHeight="1" thickBot="1"/>
    <row r="9" spans="2:16" ht="12.75" customHeight="1">
      <c r="B9" s="35"/>
      <c r="C9" s="10"/>
      <c r="D9" s="10"/>
      <c r="E9" s="10"/>
      <c r="F9" s="10"/>
      <c r="G9" s="10"/>
      <c r="H9" s="10"/>
      <c r="I9" s="10"/>
      <c r="J9" s="10"/>
      <c r="K9" s="10"/>
      <c r="L9" s="10"/>
      <c r="M9" s="46"/>
    </row>
    <row r="10" spans="2:16">
      <c r="B10" s="16" t="s">
        <v>42</v>
      </c>
      <c r="C10" s="3"/>
      <c r="D10" s="3"/>
      <c r="E10" s="3"/>
      <c r="F10" s="3"/>
      <c r="G10" s="3"/>
      <c r="H10" s="3" t="s">
        <v>2</v>
      </c>
      <c r="I10" s="3">
        <v>20</v>
      </c>
      <c r="J10" s="17"/>
      <c r="K10" s="3">
        <v>20</v>
      </c>
      <c r="L10" s="17"/>
      <c r="M10" s="11"/>
    </row>
    <row r="11" spans="2:16">
      <c r="B11" s="62"/>
      <c r="C11" s="3"/>
      <c r="D11" s="3"/>
      <c r="E11" s="3"/>
      <c r="F11" s="3"/>
      <c r="G11" s="3"/>
      <c r="H11" s="3"/>
      <c r="I11" s="3"/>
      <c r="J11" s="63" t="s">
        <v>5</v>
      </c>
      <c r="K11" s="3"/>
      <c r="L11" s="63" t="s">
        <v>6</v>
      </c>
      <c r="M11" s="11"/>
    </row>
    <row r="12" spans="2:16" ht="10.5" customHeight="1">
      <c r="B12" s="62"/>
      <c r="C12" s="3"/>
      <c r="D12" s="3"/>
      <c r="E12" s="3"/>
      <c r="F12" s="3"/>
      <c r="G12" s="3"/>
      <c r="H12" s="3"/>
      <c r="I12" s="3"/>
      <c r="J12" s="3"/>
      <c r="K12" s="3"/>
      <c r="L12" s="3"/>
      <c r="M12" s="11"/>
    </row>
    <row r="13" spans="2:16">
      <c r="B13" s="105" t="s">
        <v>43</v>
      </c>
      <c r="C13" s="106"/>
      <c r="D13" s="106"/>
      <c r="E13" s="106"/>
      <c r="F13" s="106"/>
      <c r="G13" s="106"/>
      <c r="H13" s="106"/>
      <c r="I13" s="3"/>
      <c r="J13" s="7">
        <v>0</v>
      </c>
      <c r="K13" s="12"/>
      <c r="L13" s="7">
        <v>0</v>
      </c>
      <c r="M13" s="11"/>
    </row>
    <row r="14" spans="2:16">
      <c r="B14" s="62"/>
      <c r="C14" s="21"/>
      <c r="D14" s="21"/>
      <c r="E14" s="21"/>
      <c r="F14" s="21"/>
      <c r="G14" s="45"/>
      <c r="H14" s="45"/>
      <c r="I14" s="6"/>
      <c r="J14" s="44" t="s">
        <v>41</v>
      </c>
      <c r="K14" s="12"/>
      <c r="L14" s="92" t="str">
        <f>IF(L13=0,"n/a",IFERROR((J13-L13)/L13,"Error; Re-check data entry"))</f>
        <v>n/a</v>
      </c>
      <c r="M14" s="11"/>
    </row>
    <row r="15" spans="2:16" ht="15.75" thickBot="1">
      <c r="B15" s="13"/>
      <c r="C15" s="14"/>
      <c r="D15" s="15"/>
      <c r="E15" s="15"/>
      <c r="F15" s="14"/>
      <c r="G15" s="15"/>
      <c r="H15" s="15"/>
      <c r="I15" s="14"/>
      <c r="J15" s="14"/>
      <c r="K15" s="14"/>
      <c r="L15" s="18"/>
      <c r="M15" s="19"/>
      <c r="N15" s="59"/>
      <c r="O15" s="4"/>
      <c r="P15" s="4"/>
    </row>
    <row r="16" spans="2:16">
      <c r="B16" s="111" t="str">
        <f>IF(L14&lt;0,"Warning: Income appears to be declining.  Additional documentation evidencing stability may be required."," ")</f>
        <v xml:space="preserve"> </v>
      </c>
      <c r="C16" s="111"/>
      <c r="D16" s="111"/>
      <c r="E16" s="111"/>
      <c r="F16" s="111"/>
      <c r="G16" s="111"/>
      <c r="H16" s="111"/>
      <c r="I16" s="111"/>
      <c r="J16" s="111"/>
      <c r="K16" s="111"/>
      <c r="L16" s="111"/>
      <c r="M16" s="111"/>
      <c r="N16" s="59"/>
      <c r="O16" s="4"/>
      <c r="P16" s="4"/>
    </row>
    <row r="17" spans="2:22" ht="15.75" thickBot="1">
      <c r="B17" s="3"/>
      <c r="C17" s="3"/>
      <c r="D17" s="4"/>
      <c r="E17" s="4"/>
      <c r="F17" s="3"/>
      <c r="G17" s="4"/>
      <c r="H17" s="4"/>
      <c r="I17" s="3"/>
      <c r="J17" s="3"/>
      <c r="K17" s="3"/>
      <c r="L17" s="9"/>
      <c r="M17" s="5"/>
      <c r="N17" s="59"/>
      <c r="O17" s="4"/>
      <c r="P17" s="4"/>
    </row>
    <row r="18" spans="2:22" ht="28.5" customHeight="1">
      <c r="B18" s="35"/>
      <c r="C18" s="10"/>
      <c r="D18" s="36"/>
      <c r="E18" s="36"/>
      <c r="F18" s="10"/>
      <c r="G18" s="36"/>
      <c r="H18" s="36"/>
      <c r="I18" s="10"/>
      <c r="J18" s="10"/>
      <c r="K18" s="10"/>
      <c r="L18" s="37"/>
      <c r="M18" s="38"/>
      <c r="N18" s="59"/>
      <c r="O18" s="4"/>
      <c r="P18" s="4"/>
      <c r="U18" s="57" t="s">
        <v>74</v>
      </c>
      <c r="V18" s="57"/>
    </row>
    <row r="19" spans="2:22">
      <c r="B19" s="16" t="s">
        <v>44</v>
      </c>
      <c r="C19" s="3"/>
      <c r="D19" s="3"/>
      <c r="E19" s="3"/>
      <c r="F19" s="3"/>
      <c r="G19" s="3"/>
      <c r="H19" s="3"/>
      <c r="I19" s="3"/>
      <c r="J19" s="3"/>
      <c r="K19" s="3"/>
      <c r="L19" s="12"/>
      <c r="M19" s="39"/>
      <c r="N19" s="59"/>
      <c r="O19" s="89"/>
      <c r="P19" s="89"/>
      <c r="S19" s="95" t="s">
        <v>55</v>
      </c>
      <c r="T19" s="95"/>
      <c r="U19" s="57" t="s">
        <v>66</v>
      </c>
      <c r="V19" s="95" t="s">
        <v>52</v>
      </c>
    </row>
    <row r="20" spans="2:22">
      <c r="B20" s="40" t="s">
        <v>57</v>
      </c>
      <c r="C20" s="3"/>
      <c r="D20" s="3"/>
      <c r="E20" s="3"/>
      <c r="F20" s="3"/>
      <c r="G20" s="3"/>
      <c r="H20" s="3"/>
      <c r="I20" s="3"/>
      <c r="J20" s="3"/>
      <c r="K20" s="3"/>
      <c r="L20" s="7">
        <v>0</v>
      </c>
      <c r="M20" s="11"/>
      <c r="Q20" s="64"/>
      <c r="S20" s="57" t="s">
        <v>54</v>
      </c>
      <c r="T20" s="57" t="e">
        <f>L20/L23</f>
        <v>#DIV/0!</v>
      </c>
      <c r="U20" s="57" t="s">
        <v>68</v>
      </c>
      <c r="V20" s="57" t="s">
        <v>46</v>
      </c>
    </row>
    <row r="21" spans="2:22">
      <c r="B21" s="40" t="s">
        <v>45</v>
      </c>
      <c r="C21" s="3"/>
      <c r="D21" s="3"/>
      <c r="E21" s="3"/>
      <c r="F21" s="3"/>
      <c r="G21" s="3"/>
      <c r="H21" s="3"/>
      <c r="I21" s="3"/>
      <c r="J21" s="3"/>
      <c r="K21" s="3"/>
      <c r="L21" s="48">
        <v>43585</v>
      </c>
      <c r="M21" s="11"/>
      <c r="S21" s="57" t="s">
        <v>17</v>
      </c>
      <c r="T21" s="64">
        <f>J13/12</f>
        <v>0</v>
      </c>
      <c r="U21" s="57" t="s">
        <v>69</v>
      </c>
      <c r="V21" s="57" t="s">
        <v>33</v>
      </c>
    </row>
    <row r="22" spans="2:22">
      <c r="B22" s="40" t="s">
        <v>38</v>
      </c>
      <c r="C22" s="3"/>
      <c r="D22" s="3"/>
      <c r="E22" s="3"/>
      <c r="F22" s="3"/>
      <c r="G22" s="43"/>
      <c r="H22" s="43"/>
      <c r="I22" s="6"/>
      <c r="K22" s="3"/>
      <c r="L22" s="52" t="s">
        <v>36</v>
      </c>
      <c r="M22" s="11"/>
      <c r="O22" s="95" t="s">
        <v>49</v>
      </c>
      <c r="U22" s="57" t="s">
        <v>67</v>
      </c>
      <c r="V22" s="57" t="s">
        <v>47</v>
      </c>
    </row>
    <row r="23" spans="2:22">
      <c r="B23" s="40" t="s">
        <v>48</v>
      </c>
      <c r="C23" s="3"/>
      <c r="D23" s="3"/>
      <c r="E23" s="3"/>
      <c r="F23" s="3"/>
      <c r="G23" s="43"/>
      <c r="H23" s="43"/>
      <c r="I23" s="6"/>
      <c r="K23" s="3"/>
      <c r="L23" s="54">
        <f>IF(L22=V20,INDEX(decimalfactor!B2:M32,'Overtime Income Calculator'!O24,'Overtime Income Calculator'!P23),IF(L22=V21,INDEX(decimalfactor!B36:M37,'Overtime Income Calculator'!U30,'Overtime Income Calculator'!P23),IF(L22=V22,INDEX(decimalfactor!B41:M41,1,'Overtime Income Calculator'!P23),0)))</f>
        <v>0</v>
      </c>
      <c r="M23" s="11"/>
      <c r="O23" s="57" t="str">
        <f>TEXT(L21, "mmm")</f>
        <v>Apr</v>
      </c>
      <c r="P23" s="57">
        <f>MONTH(DATEVALUE(O23&amp;" 1"))</f>
        <v>4</v>
      </c>
      <c r="V23" s="57"/>
    </row>
    <row r="24" spans="2:22">
      <c r="B24" s="65"/>
      <c r="C24" s="3"/>
      <c r="D24" s="3"/>
      <c r="E24" s="3"/>
      <c r="F24" s="3"/>
      <c r="G24" s="3"/>
      <c r="H24" s="3"/>
      <c r="I24" s="3"/>
      <c r="J24" s="44" t="s">
        <v>41</v>
      </c>
      <c r="K24" s="3"/>
      <c r="L24" s="93" t="str">
        <f>IF(L20=0,"n/a",IFERROR((T20-T21)/T21,"Error; Re-check data entry"))</f>
        <v>n/a</v>
      </c>
      <c r="M24" s="11"/>
      <c r="O24" s="57">
        <f>DAY(L21)</f>
        <v>30</v>
      </c>
      <c r="T24" s="95" t="s">
        <v>51</v>
      </c>
      <c r="V24" s="57"/>
    </row>
    <row r="25" spans="2:22">
      <c r="B25" s="65"/>
      <c r="C25" s="3"/>
      <c r="D25" s="3"/>
      <c r="E25" s="3"/>
      <c r="F25" s="3"/>
      <c r="G25" s="3"/>
      <c r="H25" s="3"/>
      <c r="I25" s="3"/>
      <c r="J25" s="3"/>
      <c r="K25" s="3"/>
      <c r="L25" s="3"/>
      <c r="M25" s="11"/>
      <c r="O25" s="96">
        <f>YEAR(L21)</f>
        <v>2019</v>
      </c>
      <c r="T25" s="57">
        <f>(L21-DATE(YEAR(L21),1,0))/(365/12)</f>
        <v>3.9452054794520546</v>
      </c>
    </row>
    <row r="26" spans="2:22" ht="15.75" thickBot="1">
      <c r="B26" s="66"/>
      <c r="C26" s="14"/>
      <c r="D26" s="14"/>
      <c r="E26" s="14"/>
      <c r="F26" s="14"/>
      <c r="G26" s="14"/>
      <c r="H26" s="14"/>
      <c r="I26" s="14"/>
      <c r="J26" s="14"/>
      <c r="K26" s="14"/>
      <c r="L26" s="14"/>
      <c r="M26" s="41"/>
    </row>
    <row r="27" spans="2:22">
      <c r="B27" s="111" t="str">
        <f>IF(L24&lt;0,"Warning: Income appears to be declining.  Additional documentation evidencing stability may be required."," ")</f>
        <v xml:space="preserve"> </v>
      </c>
      <c r="C27" s="111"/>
      <c r="D27" s="111"/>
      <c r="E27" s="111"/>
      <c r="F27" s="111"/>
      <c r="G27" s="111"/>
      <c r="H27" s="111"/>
      <c r="I27" s="111"/>
      <c r="J27" s="111"/>
      <c r="K27" s="111"/>
      <c r="L27" s="111"/>
      <c r="M27" s="111"/>
    </row>
    <row r="28" spans="2:22" ht="15.75" thickBot="1">
      <c r="B28" s="67"/>
      <c r="Q28" s="95" t="s">
        <v>50</v>
      </c>
    </row>
    <row r="29" spans="2:22" ht="4.5" customHeight="1">
      <c r="B29" s="68"/>
      <c r="C29" s="10"/>
      <c r="D29" s="10"/>
      <c r="E29" s="10"/>
      <c r="F29" s="10"/>
      <c r="G29" s="10"/>
      <c r="H29" s="10"/>
      <c r="I29" s="10"/>
      <c r="J29" s="10"/>
      <c r="K29" s="10"/>
      <c r="L29" s="10"/>
      <c r="M29" s="46"/>
      <c r="Q29" s="57" t="s">
        <v>39</v>
      </c>
    </row>
    <row r="30" spans="2:22" ht="25.5" customHeight="1">
      <c r="B30" s="122" t="s">
        <v>75</v>
      </c>
      <c r="C30" s="123"/>
      <c r="D30" s="123"/>
      <c r="E30" s="123"/>
      <c r="F30" s="123"/>
      <c r="G30" s="123"/>
      <c r="H30" s="123"/>
      <c r="I30" s="123"/>
      <c r="J30" s="123"/>
      <c r="K30" s="123"/>
      <c r="L30" s="123"/>
      <c r="M30" s="11"/>
      <c r="Q30" s="57" t="s">
        <v>40</v>
      </c>
      <c r="U30" s="57">
        <f>IF(O24&lt;=15,1,2)</f>
        <v>2</v>
      </c>
    </row>
    <row r="31" spans="2:22">
      <c r="B31" s="70" t="s">
        <v>70</v>
      </c>
      <c r="C31" s="22"/>
      <c r="D31" s="3"/>
      <c r="E31" s="3"/>
      <c r="F31" s="3"/>
      <c r="G31" s="3"/>
      <c r="H31" s="80"/>
      <c r="I31" s="3"/>
      <c r="J31" s="131" t="s">
        <v>74</v>
      </c>
      <c r="K31" s="132"/>
      <c r="L31" s="133"/>
      <c r="M31" s="11"/>
      <c r="S31" s="57">
        <f>IF(L22=V20,INDEX(decimalfactor!B2:M32,'Overtime Income Calculator'!O24,'Overtime Income Calculator'!P23),IF(L22=V21,INDEX(decimalfactor!B36:M37,'Overtime Income Calculator'!U30,'Overtime Income Calculator'!P23),IF(L22=V22,INDEX(decimalfactor!B41:M41,1,'Overtime Income Calculator'!P23),0)))</f>
        <v>0</v>
      </c>
    </row>
    <row r="32" spans="2:22">
      <c r="B32" s="70"/>
      <c r="C32" s="22"/>
      <c r="D32" s="3"/>
      <c r="E32" s="3"/>
      <c r="F32" s="3"/>
      <c r="G32" s="3"/>
      <c r="H32" s="80"/>
      <c r="I32" s="3"/>
      <c r="J32" s="3"/>
      <c r="K32" s="3"/>
      <c r="L32" s="3"/>
      <c r="M32" s="11"/>
    </row>
    <row r="33" spans="2:24" hidden="1">
      <c r="B33" s="86" t="s">
        <v>13</v>
      </c>
      <c r="C33" s="22"/>
      <c r="D33" s="21"/>
      <c r="E33" s="21"/>
      <c r="F33" s="21"/>
      <c r="G33" s="21"/>
      <c r="H33" s="94">
        <f>IF(J31=U21,((L13+J13+L20)/(L23+24)),0)</f>
        <v>0</v>
      </c>
      <c r="I33" s="21"/>
      <c r="J33" s="99">
        <f>IF(J31=U21,((L13+J13+L20)/(H43)),0)</f>
        <v>0</v>
      </c>
      <c r="K33" s="3"/>
      <c r="L33" s="3"/>
      <c r="M33" s="11"/>
    </row>
    <row r="34" spans="2:24" s="57" customFormat="1" hidden="1">
      <c r="B34" s="86" t="s">
        <v>14</v>
      </c>
      <c r="C34" s="83"/>
      <c r="D34" s="84"/>
      <c r="E34" s="84"/>
      <c r="F34" s="84"/>
      <c r="G34" s="84"/>
      <c r="H34" s="76">
        <f>IF(J31=U20,((J13+L13)/24),0)</f>
        <v>0</v>
      </c>
      <c r="I34" s="84"/>
      <c r="J34" s="51">
        <f>IF(J31=U20,((J13+L13)/H43),0)</f>
        <v>0</v>
      </c>
      <c r="K34" s="84"/>
      <c r="L34" s="84"/>
      <c r="M34" s="71"/>
      <c r="N34" s="58"/>
      <c r="V34" s="58"/>
      <c r="W34" s="58"/>
      <c r="X34" s="58"/>
    </row>
    <row r="35" spans="2:24" s="57" customFormat="1" hidden="1">
      <c r="B35" s="86" t="s">
        <v>18</v>
      </c>
      <c r="C35" s="83"/>
      <c r="D35" s="84"/>
      <c r="E35" s="84"/>
      <c r="F35" s="84"/>
      <c r="G35" s="84"/>
      <c r="H35" s="76">
        <f>IF(J31=U19,((J13+L20)/(L23+12)),0)</f>
        <v>0</v>
      </c>
      <c r="I35" s="84"/>
      <c r="J35" s="51">
        <f>IF(J31=U19,((J13+L20)/(H43)),0)</f>
        <v>0</v>
      </c>
      <c r="K35" s="84"/>
      <c r="L35" s="84"/>
      <c r="M35" s="71"/>
      <c r="N35" s="58"/>
      <c r="V35" s="58"/>
      <c r="W35" s="58"/>
      <c r="X35" s="58"/>
    </row>
    <row r="36" spans="2:24" s="57" customFormat="1" hidden="1">
      <c r="B36" s="86" t="s">
        <v>19</v>
      </c>
      <c r="C36" s="83"/>
      <c r="D36" s="84"/>
      <c r="E36" s="84"/>
      <c r="F36" s="84"/>
      <c r="G36" s="84"/>
      <c r="H36" s="76">
        <f>IF(J31=U22,((L20)/(L23)),0)</f>
        <v>0</v>
      </c>
      <c r="I36" s="84"/>
      <c r="J36" s="51">
        <f>IF(J31=U22,((L20)/(H43)),0)</f>
        <v>0</v>
      </c>
      <c r="K36" s="84"/>
      <c r="L36" s="84"/>
      <c r="M36" s="71"/>
      <c r="N36" s="58"/>
      <c r="V36" s="58"/>
      <c r="W36" s="58"/>
      <c r="X36" s="58"/>
    </row>
    <row r="37" spans="2:24" s="57" customFormat="1" hidden="1">
      <c r="B37" s="82"/>
      <c r="C37" s="83"/>
      <c r="D37" s="84"/>
      <c r="E37" s="84"/>
      <c r="F37" s="84"/>
      <c r="G37" s="84"/>
      <c r="H37" s="76"/>
      <c r="I37" s="84"/>
      <c r="J37" s="51"/>
      <c r="K37" s="84"/>
      <c r="L37" s="84"/>
      <c r="M37" s="71"/>
      <c r="N37" s="58"/>
      <c r="V37" s="58"/>
      <c r="W37" s="58"/>
      <c r="X37" s="58"/>
    </row>
    <row r="38" spans="2:24" s="57" customFormat="1" hidden="1">
      <c r="B38" s="82"/>
      <c r="C38" s="83"/>
      <c r="D38" s="84"/>
      <c r="E38" s="84"/>
      <c r="F38" s="84"/>
      <c r="G38" s="84"/>
      <c r="H38" s="51"/>
      <c r="I38" s="84"/>
      <c r="J38" s="51"/>
      <c r="K38" s="84"/>
      <c r="L38" s="84"/>
      <c r="M38" s="71"/>
      <c r="N38" s="58"/>
      <c r="V38" s="58"/>
      <c r="W38" s="58"/>
      <c r="X38" s="58"/>
    </row>
    <row r="39" spans="2:24" s="57" customFormat="1" hidden="1">
      <c r="B39" s="82"/>
      <c r="C39" s="83"/>
      <c r="D39" s="84"/>
      <c r="E39" s="84"/>
      <c r="F39" s="84"/>
      <c r="G39" s="84"/>
      <c r="H39" s="51"/>
      <c r="I39" s="84"/>
      <c r="J39" s="51"/>
      <c r="K39" s="84"/>
      <c r="L39" s="84"/>
      <c r="M39" s="71"/>
      <c r="N39" s="58"/>
      <c r="V39" s="58"/>
      <c r="W39" s="58"/>
      <c r="X39" s="58"/>
    </row>
    <row r="40" spans="2:24" s="57" customFormat="1" hidden="1">
      <c r="B40" s="82"/>
      <c r="C40" s="83"/>
      <c r="D40" s="84"/>
      <c r="E40" s="84"/>
      <c r="F40" s="84"/>
      <c r="G40" s="84"/>
      <c r="H40" s="51"/>
      <c r="I40" s="84"/>
      <c r="J40" s="51"/>
      <c r="K40" s="84"/>
      <c r="L40" s="84"/>
      <c r="M40" s="71"/>
      <c r="N40" s="58"/>
      <c r="V40" s="58"/>
      <c r="W40" s="58"/>
      <c r="X40" s="58"/>
    </row>
    <row r="41" spans="2:24">
      <c r="B41" s="127" t="s">
        <v>71</v>
      </c>
      <c r="C41" s="128"/>
      <c r="D41" s="128"/>
      <c r="E41" s="128"/>
      <c r="F41" s="128"/>
      <c r="G41" s="129"/>
      <c r="H41" s="8">
        <f>SUM(H33:H36)</f>
        <v>0</v>
      </c>
      <c r="I41" s="3"/>
      <c r="J41" s="3"/>
      <c r="K41" s="3"/>
      <c r="L41" s="3"/>
      <c r="M41" s="11"/>
    </row>
    <row r="42" spans="2:24">
      <c r="B42" s="77"/>
      <c r="C42" s="78"/>
      <c r="D42" s="78"/>
      <c r="E42" s="78"/>
      <c r="F42" s="78"/>
      <c r="G42" s="78"/>
      <c r="H42" s="79"/>
      <c r="I42" s="3"/>
      <c r="J42" s="3"/>
      <c r="K42" s="3"/>
      <c r="L42" s="3"/>
      <c r="M42" s="11"/>
    </row>
    <row r="43" spans="2:24">
      <c r="B43" s="125" t="s">
        <v>65</v>
      </c>
      <c r="C43" s="126"/>
      <c r="D43" s="126"/>
      <c r="E43" s="126"/>
      <c r="F43" s="126"/>
      <c r="G43" s="126"/>
      <c r="H43" s="81">
        <v>0</v>
      </c>
      <c r="I43" s="3"/>
      <c r="J43" s="3"/>
      <c r="K43" s="3"/>
      <c r="L43" s="3"/>
      <c r="M43" s="11"/>
    </row>
    <row r="44" spans="2:24" ht="33.75" customHeight="1">
      <c r="B44" s="125"/>
      <c r="C44" s="126"/>
      <c r="D44" s="126"/>
      <c r="E44" s="126"/>
      <c r="F44" s="126"/>
      <c r="G44" s="126"/>
      <c r="H44" s="80"/>
      <c r="I44" s="3"/>
      <c r="J44" s="3"/>
      <c r="K44" s="3"/>
      <c r="L44" s="3"/>
      <c r="M44" s="11"/>
    </row>
    <row r="45" spans="2:24">
      <c r="B45" s="127" t="s">
        <v>72</v>
      </c>
      <c r="C45" s="128"/>
      <c r="D45" s="128"/>
      <c r="E45" s="128"/>
      <c r="F45" s="128"/>
      <c r="G45" s="129"/>
      <c r="H45" s="8">
        <f>SUM(J33:J36)</f>
        <v>0</v>
      </c>
      <c r="I45" s="3"/>
      <c r="J45" s="3"/>
      <c r="K45" s="3"/>
      <c r="L45" s="3"/>
      <c r="M45" s="11"/>
    </row>
    <row r="46" spans="2:24" ht="15.75" thickBot="1">
      <c r="B46" s="13"/>
      <c r="C46" s="14"/>
      <c r="D46" s="14"/>
      <c r="E46" s="14"/>
      <c r="F46" s="14"/>
      <c r="G46" s="14"/>
      <c r="H46" s="14"/>
      <c r="I46" s="14"/>
      <c r="J46" s="14"/>
      <c r="K46" s="14"/>
      <c r="L46" s="14"/>
      <c r="M46" s="41"/>
    </row>
    <row r="48" spans="2:24" ht="15.75" thickBot="1">
      <c r="B48" s="73" t="s">
        <v>62</v>
      </c>
    </row>
    <row r="49" spans="2:13">
      <c r="B49" s="112" t="s">
        <v>63</v>
      </c>
      <c r="C49" s="113"/>
      <c r="D49" s="113"/>
      <c r="E49" s="113"/>
      <c r="F49" s="113"/>
      <c r="G49" s="113"/>
      <c r="H49" s="113"/>
      <c r="I49" s="113"/>
      <c r="J49" s="113"/>
      <c r="K49" s="113"/>
      <c r="L49" s="113"/>
      <c r="M49" s="114"/>
    </row>
    <row r="50" spans="2:13">
      <c r="B50" s="115"/>
      <c r="C50" s="116"/>
      <c r="D50" s="116"/>
      <c r="E50" s="116"/>
      <c r="F50" s="116"/>
      <c r="G50" s="116"/>
      <c r="H50" s="116"/>
      <c r="I50" s="116"/>
      <c r="J50" s="116"/>
      <c r="K50" s="116"/>
      <c r="L50" s="116"/>
      <c r="M50" s="117"/>
    </row>
    <row r="51" spans="2:13">
      <c r="B51" s="115"/>
      <c r="C51" s="116"/>
      <c r="D51" s="116"/>
      <c r="E51" s="116"/>
      <c r="F51" s="116"/>
      <c r="G51" s="116"/>
      <c r="H51" s="116"/>
      <c r="I51" s="116"/>
      <c r="J51" s="116"/>
      <c r="K51" s="116"/>
      <c r="L51" s="116"/>
      <c r="M51" s="117"/>
    </row>
    <row r="52" spans="2:13">
      <c r="B52" s="115"/>
      <c r="C52" s="116"/>
      <c r="D52" s="116"/>
      <c r="E52" s="116"/>
      <c r="F52" s="116"/>
      <c r="G52" s="116"/>
      <c r="H52" s="116"/>
      <c r="I52" s="116"/>
      <c r="J52" s="116"/>
      <c r="K52" s="116"/>
      <c r="L52" s="116"/>
      <c r="M52" s="117"/>
    </row>
    <row r="53" spans="2:13">
      <c r="B53" s="115"/>
      <c r="C53" s="116"/>
      <c r="D53" s="116"/>
      <c r="E53" s="116"/>
      <c r="F53" s="116"/>
      <c r="G53" s="116"/>
      <c r="H53" s="116"/>
      <c r="I53" s="116"/>
      <c r="J53" s="116"/>
      <c r="K53" s="116"/>
      <c r="L53" s="116"/>
      <c r="M53" s="117"/>
    </row>
    <row r="54" spans="2:13">
      <c r="B54" s="115"/>
      <c r="C54" s="116"/>
      <c r="D54" s="116"/>
      <c r="E54" s="116"/>
      <c r="F54" s="116"/>
      <c r="G54" s="116"/>
      <c r="H54" s="116"/>
      <c r="I54" s="116"/>
      <c r="J54" s="116"/>
      <c r="K54" s="116"/>
      <c r="L54" s="116"/>
      <c r="M54" s="117"/>
    </row>
    <row r="55" spans="2:13">
      <c r="B55" s="115"/>
      <c r="C55" s="116"/>
      <c r="D55" s="116"/>
      <c r="E55" s="116"/>
      <c r="F55" s="116"/>
      <c r="G55" s="116"/>
      <c r="H55" s="116"/>
      <c r="I55" s="116"/>
      <c r="J55" s="116"/>
      <c r="K55" s="116"/>
      <c r="L55" s="116"/>
      <c r="M55" s="117"/>
    </row>
    <row r="56" spans="2:13" ht="15.75" thickBot="1">
      <c r="B56" s="118"/>
      <c r="C56" s="119"/>
      <c r="D56" s="119"/>
      <c r="E56" s="119"/>
      <c r="F56" s="119"/>
      <c r="G56" s="119"/>
      <c r="H56" s="119"/>
      <c r="I56" s="119"/>
      <c r="J56" s="119"/>
      <c r="K56" s="119"/>
      <c r="L56" s="119"/>
      <c r="M56" s="120"/>
    </row>
    <row r="58" spans="2:13">
      <c r="B58" s="121" t="s">
        <v>78</v>
      </c>
      <c r="C58" s="121"/>
      <c r="D58" s="121"/>
      <c r="E58" s="121"/>
      <c r="F58" s="121"/>
      <c r="G58" s="121"/>
      <c r="H58" s="121"/>
      <c r="I58" s="121"/>
      <c r="J58" s="121"/>
      <c r="K58" s="121"/>
      <c r="L58" s="121"/>
      <c r="M58" s="74"/>
    </row>
    <row r="59" spans="2:13">
      <c r="B59" s="121"/>
      <c r="C59" s="121"/>
      <c r="D59" s="121"/>
      <c r="E59" s="121"/>
      <c r="F59" s="121"/>
      <c r="G59" s="121"/>
      <c r="H59" s="121"/>
      <c r="I59" s="121"/>
      <c r="J59" s="121"/>
      <c r="K59" s="121"/>
      <c r="L59" s="121"/>
    </row>
    <row r="60" spans="2:13">
      <c r="B60" s="121"/>
      <c r="C60" s="121"/>
      <c r="D60" s="121"/>
      <c r="E60" s="121"/>
      <c r="F60" s="121"/>
      <c r="G60" s="121"/>
      <c r="H60" s="121"/>
      <c r="I60" s="121"/>
      <c r="J60" s="121"/>
      <c r="K60" s="121"/>
      <c r="L60" s="121"/>
    </row>
    <row r="61" spans="2:13">
      <c r="B61" s="121"/>
      <c r="C61" s="121"/>
      <c r="D61" s="121"/>
      <c r="E61" s="121"/>
      <c r="F61" s="121"/>
      <c r="G61" s="121"/>
      <c r="H61" s="121"/>
      <c r="I61" s="121"/>
      <c r="J61" s="121"/>
      <c r="K61" s="121"/>
      <c r="L61" s="121"/>
    </row>
    <row r="62" spans="2:13">
      <c r="B62" s="121"/>
      <c r="C62" s="121"/>
      <c r="D62" s="121"/>
      <c r="E62" s="121"/>
      <c r="F62" s="121"/>
      <c r="G62" s="121"/>
      <c r="H62" s="121"/>
      <c r="I62" s="121"/>
      <c r="J62" s="121"/>
      <c r="K62" s="121"/>
      <c r="L62" s="121"/>
    </row>
    <row r="63" spans="2:13">
      <c r="B63" s="121"/>
      <c r="C63" s="121"/>
      <c r="D63" s="121"/>
      <c r="E63" s="121"/>
      <c r="F63" s="121"/>
      <c r="G63" s="121"/>
      <c r="H63" s="121"/>
      <c r="I63" s="121"/>
      <c r="J63" s="121"/>
      <c r="K63" s="121"/>
      <c r="L63" s="121"/>
    </row>
    <row r="64" spans="2:13">
      <c r="B64" s="121"/>
      <c r="C64" s="121"/>
      <c r="D64" s="121"/>
      <c r="E64" s="121"/>
      <c r="F64" s="121"/>
      <c r="G64" s="121"/>
      <c r="H64" s="121"/>
      <c r="I64" s="121"/>
      <c r="J64" s="121"/>
      <c r="K64" s="121"/>
      <c r="L64" s="121"/>
    </row>
    <row r="65" spans="2:12">
      <c r="B65" s="121"/>
      <c r="C65" s="121"/>
      <c r="D65" s="121"/>
      <c r="E65" s="121"/>
      <c r="F65" s="121"/>
      <c r="G65" s="121"/>
      <c r="H65" s="121"/>
      <c r="I65" s="121"/>
      <c r="J65" s="121"/>
      <c r="K65" s="121"/>
      <c r="L65" s="121"/>
    </row>
    <row r="66" spans="2:12">
      <c r="B66" s="121"/>
      <c r="C66" s="121"/>
      <c r="D66" s="121"/>
      <c r="E66" s="121"/>
      <c r="F66" s="121"/>
      <c r="G66" s="121"/>
      <c r="H66" s="121"/>
      <c r="I66" s="121"/>
      <c r="J66" s="121"/>
      <c r="K66" s="121"/>
      <c r="L66" s="121"/>
    </row>
    <row r="67" spans="2:12">
      <c r="B67" s="121"/>
      <c r="C67" s="121"/>
      <c r="D67" s="121"/>
      <c r="E67" s="121"/>
      <c r="F67" s="121"/>
      <c r="G67" s="121"/>
      <c r="H67" s="121"/>
      <c r="I67" s="121"/>
      <c r="J67" s="121"/>
      <c r="K67" s="121"/>
      <c r="L67" s="121"/>
    </row>
    <row r="68" spans="2:12">
      <c r="B68" s="121"/>
      <c r="C68" s="121"/>
      <c r="D68" s="121"/>
      <c r="E68" s="121"/>
      <c r="F68" s="121"/>
      <c r="G68" s="121"/>
      <c r="H68" s="121"/>
      <c r="I68" s="121"/>
      <c r="J68" s="121"/>
      <c r="K68" s="121"/>
      <c r="L68" s="121"/>
    </row>
    <row r="69" spans="2:12">
      <c r="B69" s="121"/>
      <c r="C69" s="121"/>
      <c r="D69" s="121"/>
      <c r="E69" s="121"/>
      <c r="F69" s="121"/>
      <c r="G69" s="121"/>
      <c r="H69" s="121"/>
      <c r="I69" s="121"/>
      <c r="J69" s="121"/>
      <c r="K69" s="121"/>
      <c r="L69" s="121"/>
    </row>
    <row r="70" spans="2:12">
      <c r="B70" s="121"/>
      <c r="C70" s="121"/>
      <c r="D70" s="121"/>
      <c r="E70" s="121"/>
      <c r="F70" s="121"/>
      <c r="G70" s="121"/>
      <c r="H70" s="121"/>
      <c r="I70" s="121"/>
      <c r="J70" s="121"/>
      <c r="K70" s="121"/>
      <c r="L70" s="121"/>
    </row>
    <row r="71" spans="2:12">
      <c r="B71" s="121"/>
      <c r="C71" s="121"/>
      <c r="D71" s="121"/>
      <c r="E71" s="121"/>
      <c r="F71" s="121"/>
      <c r="G71" s="121"/>
      <c r="H71" s="121"/>
      <c r="I71" s="121"/>
      <c r="J71" s="121"/>
      <c r="K71" s="121"/>
      <c r="L71" s="121"/>
    </row>
  </sheetData>
  <sheetProtection algorithmName="SHA-512" hashValue="+W5r2kQqaqGL+Pj9QL9Bfzf7EqGoXKs8n3QoGTyLoemk7bDbDsZJcP7jqlhd1TwyK7su1OxftMihXYg+SUBesw==" saltValue="hiemPxAGaZ8+u1jYreAjIg==" spinCount="100000" sheet="1" selectLockedCells="1"/>
  <mergeCells count="14">
    <mergeCell ref="B49:M56"/>
    <mergeCell ref="B16:M16"/>
    <mergeCell ref="B27:M27"/>
    <mergeCell ref="B58:L71"/>
    <mergeCell ref="B41:G41"/>
    <mergeCell ref="B43:G44"/>
    <mergeCell ref="B45:G45"/>
    <mergeCell ref="B30:L30"/>
    <mergeCell ref="J31:L31"/>
    <mergeCell ref="B2:L2"/>
    <mergeCell ref="B4:M4"/>
    <mergeCell ref="D6:I6"/>
    <mergeCell ref="D7:I7"/>
    <mergeCell ref="B13:H13"/>
  </mergeCells>
  <conditionalFormatting sqref="L24 L14">
    <cfRule type="cellIs" dxfId="1" priority="1" operator="lessThan">
      <formula>0</formula>
    </cfRule>
  </conditionalFormatting>
  <dataValidations xWindow="941" yWindow="527" count="9">
    <dataValidation type="whole" errorStyle="warning" operator="lessThan" allowBlank="1" showErrorMessage="1" errorTitle="Input Error" error="The prior year must be before (or less than) the most recent year.  Please check your data entry." promptTitle="Prior Year" prompt="Enter the last two digits of the prio (full) year.  For example, if the current year is 2000, the prior (full) year is 1998.  " sqref="L10" xr:uid="{00000000-0002-0000-0200-000000000000}">
      <formula1>J10</formula1>
    </dataValidation>
    <dataValidation type="list" allowBlank="1" showErrorMessage="1" promptTitle="Pay Frequency" prompt="Select the borrower's pay frequency from the dropdown" sqref="L22" xr:uid="{00000000-0002-0000-0200-000001000000}">
      <formula1>$V$20:$V$22</formula1>
    </dataValidation>
    <dataValidation operator="lessThanOrEqual" allowBlank="1" showInputMessage="1" showErrorMessage="1" sqref="H43" xr:uid="{00000000-0002-0000-0200-000002000000}"/>
    <dataValidation allowBlank="1" showErrorMessage="1" promptTitle="Most Recent Year" prompt="Enter the last two digits of the most recent (full) year.  For example, if the current year is 2000, the most recent (full) year is 1999." sqref="J10" xr:uid="{00000000-0002-0000-0200-000003000000}"/>
    <dataValidation allowBlank="1" showErrorMessage="1" promptTitle="Most Recent Year OT" prompt="Enter the total overtime earned by the borrower during the most recent year.  " sqref="J13" xr:uid="{00000000-0002-0000-0200-000004000000}"/>
    <dataValidation allowBlank="1" showErrorMessage="1" promptTitle="Prior Year Overtime" prompt="Enter the total overtime earned by the borrower during the prior year." sqref="L13" xr:uid="{00000000-0002-0000-0200-000005000000}"/>
    <dataValidation allowBlank="1" showErrorMessage="1" promptTitle="YTD Overtime" prompt="Enter the total amount of overtime income earned during the current year." sqref="L20" xr:uid="{00000000-0002-0000-0200-000006000000}"/>
    <dataValidation allowBlank="1" showErrorMessage="1" promptTitle="YTD Paid-thru Date" prompt="Enter the date through which the year-to-date pay entered in the cell above was earned (00/00/00)" sqref="L21" xr:uid="{00000000-0002-0000-0200-000007000000}"/>
    <dataValidation type="list" allowBlank="1" showInputMessage="1" showErrorMessage="1" sqref="J31:L31" xr:uid="{00000000-0002-0000-0200-000008000000}">
      <formula1>$U$18:$U$22</formula1>
    </dataValidation>
  </dataValidations>
  <pageMargins left="0.7" right="0.7" top="0.75" bottom="0.75" header="0.3" footer="0.3"/>
  <pageSetup scale="93" fitToHeight="0"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F72"/>
  <sheetViews>
    <sheetView showRowColHeaders="0" workbookViewId="0">
      <selection activeCell="H31" sqref="H31"/>
    </sheetView>
  </sheetViews>
  <sheetFormatPr defaultRowHeight="15"/>
  <cols>
    <col min="1" max="1" width="3.140625" style="2" customWidth="1"/>
    <col min="2" max="7" width="9.140625" style="2"/>
    <col min="8" max="8" width="20" style="2" customWidth="1"/>
    <col min="9" max="9" width="9.140625" style="2"/>
    <col min="10" max="10" width="14.7109375" style="2" customWidth="1"/>
    <col min="11" max="11" width="4.42578125" style="2" customWidth="1"/>
    <col min="12" max="12" width="25.5703125" style="2" customWidth="1"/>
    <col min="13" max="13" width="2" style="2" customWidth="1"/>
    <col min="14" max="14" width="0" style="56" hidden="1" customWidth="1"/>
    <col min="15" max="15" width="9.85546875" style="56" bestFit="1" customWidth="1"/>
    <col min="16" max="16" width="3" style="56" bestFit="1" customWidth="1"/>
    <col min="17" max="17" width="14.42578125" style="56" bestFit="1" customWidth="1"/>
    <col min="18" max="18" width="0" style="56" hidden="1" customWidth="1"/>
    <col min="19" max="19" width="13.5703125" style="56" bestFit="1" customWidth="1"/>
    <col min="20" max="20" width="12.42578125" style="56" bestFit="1" customWidth="1"/>
    <col min="21" max="21" width="2" style="56" bestFit="1" customWidth="1"/>
    <col min="22" max="22" width="24.85546875" style="56" bestFit="1" customWidth="1"/>
    <col min="23" max="24" width="0" style="56" hidden="1" customWidth="1"/>
    <col min="25" max="32" width="9.140625" style="56"/>
    <col min="33" max="16384" width="9.140625" style="2"/>
  </cols>
  <sheetData>
    <row r="1" spans="2:30" ht="62.25" customHeight="1"/>
    <row r="2" spans="2:30" ht="6" customHeight="1">
      <c r="B2" s="134" t="s">
        <v>83</v>
      </c>
      <c r="C2" s="134"/>
      <c r="D2" s="134"/>
      <c r="E2" s="134"/>
      <c r="F2" s="134"/>
      <c r="G2" s="134"/>
      <c r="H2" s="134"/>
      <c r="I2" s="134"/>
      <c r="J2" s="134"/>
      <c r="K2" s="134"/>
      <c r="L2" s="134"/>
      <c r="M2" s="134"/>
      <c r="N2" s="98"/>
      <c r="O2" s="98"/>
      <c r="P2" s="98"/>
    </row>
    <row r="3" spans="2:30" ht="30" customHeight="1">
      <c r="B3" s="134"/>
      <c r="C3" s="134"/>
      <c r="D3" s="134"/>
      <c r="E3" s="134"/>
      <c r="F3" s="134"/>
      <c r="G3" s="134"/>
      <c r="H3" s="134"/>
      <c r="I3" s="134"/>
      <c r="J3" s="134"/>
      <c r="K3" s="134"/>
      <c r="L3" s="134"/>
      <c r="M3" s="134"/>
      <c r="N3" s="98"/>
      <c r="O3" s="98"/>
      <c r="P3" s="98"/>
    </row>
    <row r="4" spans="2:30" ht="137.25" customHeight="1">
      <c r="B4" s="103" t="s">
        <v>77</v>
      </c>
      <c r="C4" s="104"/>
      <c r="D4" s="104"/>
      <c r="E4" s="104"/>
      <c r="F4" s="104"/>
      <c r="G4" s="104"/>
      <c r="H4" s="104"/>
      <c r="I4" s="104"/>
      <c r="J4" s="104"/>
      <c r="K4" s="104"/>
      <c r="L4" s="104"/>
      <c r="M4" s="104"/>
      <c r="N4" s="98"/>
      <c r="O4" s="98"/>
      <c r="P4" s="98"/>
    </row>
    <row r="5" spans="2:30" ht="15" customHeight="1">
      <c r="B5" s="91"/>
      <c r="C5" s="91"/>
      <c r="D5" s="91"/>
      <c r="E5" s="91"/>
      <c r="F5" s="91"/>
      <c r="G5" s="91"/>
      <c r="H5" s="91"/>
      <c r="I5" s="91"/>
      <c r="J5" s="91"/>
      <c r="K5" s="91"/>
      <c r="L5" s="91"/>
      <c r="M5" s="91"/>
      <c r="N5" s="98"/>
      <c r="O5" s="98"/>
      <c r="P5" s="98"/>
    </row>
    <row r="6" spans="2:30">
      <c r="B6" s="2" t="s">
        <v>0</v>
      </c>
      <c r="D6" s="107"/>
      <c r="E6" s="108"/>
      <c r="F6" s="108"/>
      <c r="G6" s="108"/>
      <c r="H6" s="108"/>
      <c r="I6" s="109"/>
    </row>
    <row r="7" spans="2:30">
      <c r="B7" s="2" t="s">
        <v>1</v>
      </c>
      <c r="D7" s="107"/>
      <c r="E7" s="108"/>
      <c r="F7" s="108"/>
      <c r="G7" s="108"/>
      <c r="H7" s="108"/>
      <c r="I7" s="109"/>
    </row>
    <row r="8" spans="2:30" ht="12.75" customHeight="1" thickBot="1"/>
    <row r="9" spans="2:30" ht="12.75" customHeight="1">
      <c r="B9" s="35"/>
      <c r="C9" s="10"/>
      <c r="D9" s="10"/>
      <c r="E9" s="10"/>
      <c r="F9" s="10"/>
      <c r="G9" s="10"/>
      <c r="H9" s="10"/>
      <c r="I9" s="10"/>
      <c r="J9" s="10"/>
      <c r="K9" s="10"/>
      <c r="L9" s="10"/>
      <c r="M9" s="46"/>
    </row>
    <row r="10" spans="2:30">
      <c r="B10" s="16" t="s">
        <v>58</v>
      </c>
      <c r="C10" s="3"/>
      <c r="D10" s="3"/>
      <c r="E10" s="3"/>
      <c r="F10" s="3"/>
      <c r="G10" s="3"/>
      <c r="H10" s="3" t="s">
        <v>2</v>
      </c>
      <c r="I10" s="3">
        <v>20</v>
      </c>
      <c r="J10" s="17"/>
      <c r="K10" s="3">
        <v>20</v>
      </c>
      <c r="L10" s="17"/>
      <c r="M10" s="11"/>
    </row>
    <row r="11" spans="2:30">
      <c r="B11" s="62"/>
      <c r="C11" s="3"/>
      <c r="D11" s="3"/>
      <c r="E11" s="3"/>
      <c r="F11" s="3"/>
      <c r="G11" s="3"/>
      <c r="H11" s="3"/>
      <c r="I11" s="3"/>
      <c r="J11" s="63" t="s">
        <v>5</v>
      </c>
      <c r="K11" s="3"/>
      <c r="L11" s="63" t="s">
        <v>6</v>
      </c>
      <c r="M11" s="11"/>
    </row>
    <row r="12" spans="2:30" ht="10.5" customHeight="1">
      <c r="B12" s="62"/>
      <c r="C12" s="3"/>
      <c r="D12" s="3"/>
      <c r="E12" s="3"/>
      <c r="F12" s="3"/>
      <c r="G12" s="3"/>
      <c r="H12" s="3"/>
      <c r="I12" s="3"/>
      <c r="J12" s="3"/>
      <c r="K12" s="3"/>
      <c r="L12" s="3"/>
      <c r="M12" s="11"/>
    </row>
    <row r="13" spans="2:30">
      <c r="B13" s="105" t="s">
        <v>61</v>
      </c>
      <c r="C13" s="106"/>
      <c r="D13" s="106"/>
      <c r="E13" s="106"/>
      <c r="F13" s="106"/>
      <c r="G13" s="106"/>
      <c r="H13" s="106"/>
      <c r="I13" s="3"/>
      <c r="J13" s="7">
        <v>0</v>
      </c>
      <c r="K13" s="12"/>
      <c r="L13" s="7">
        <v>0</v>
      </c>
      <c r="M13" s="11"/>
    </row>
    <row r="14" spans="2:30">
      <c r="B14" s="62"/>
      <c r="C14" s="21"/>
      <c r="D14" s="21"/>
      <c r="E14" s="21"/>
      <c r="F14" s="21"/>
      <c r="G14" s="45"/>
      <c r="H14" s="45"/>
      <c r="I14" s="6"/>
      <c r="J14" s="44" t="s">
        <v>41</v>
      </c>
      <c r="K14" s="12"/>
      <c r="L14" s="92" t="str">
        <f>IF(L13=0,"n/a",IFERROR((J13-L13)/L13,"Error; Re-check data entry"))</f>
        <v>n/a</v>
      </c>
      <c r="M14" s="11"/>
    </row>
    <row r="15" spans="2:30" ht="15.75" thickBot="1">
      <c r="B15" s="13"/>
      <c r="C15" s="14"/>
      <c r="D15" s="15"/>
      <c r="E15" s="15"/>
      <c r="F15" s="14"/>
      <c r="G15" s="15"/>
      <c r="H15" s="15"/>
      <c r="I15" s="14"/>
      <c r="J15" s="14"/>
      <c r="K15" s="14"/>
      <c r="L15" s="18"/>
      <c r="M15" s="19"/>
      <c r="N15" s="55"/>
      <c r="O15" s="72"/>
      <c r="P15" s="72"/>
    </row>
    <row r="16" spans="2:30">
      <c r="B16" s="135" t="str">
        <f>IF(L14&lt;0,"Warning: Income appears to be declining.  Additional documentation evidencing stability may be required."," ")</f>
        <v xml:space="preserve"> </v>
      </c>
      <c r="C16" s="135"/>
      <c r="D16" s="135"/>
      <c r="E16" s="135"/>
      <c r="F16" s="135"/>
      <c r="G16" s="135"/>
      <c r="H16" s="135"/>
      <c r="I16" s="135"/>
      <c r="J16" s="135"/>
      <c r="K16" s="135"/>
      <c r="L16" s="135"/>
      <c r="M16" s="135"/>
      <c r="N16" s="55"/>
      <c r="O16" s="4"/>
      <c r="P16" s="4"/>
      <c r="Q16" s="57"/>
      <c r="R16" s="57"/>
      <c r="S16" s="57"/>
      <c r="T16" s="57"/>
      <c r="U16" s="57"/>
      <c r="V16" s="57"/>
      <c r="W16" s="57"/>
      <c r="X16" s="57"/>
      <c r="Y16" s="57"/>
      <c r="Z16" s="57"/>
      <c r="AA16" s="57"/>
      <c r="AB16" s="57"/>
      <c r="AC16" s="57"/>
      <c r="AD16" s="57"/>
    </row>
    <row r="17" spans="2:30" ht="15.75" thickBot="1">
      <c r="B17" s="3"/>
      <c r="C17" s="3"/>
      <c r="D17" s="4"/>
      <c r="E17" s="4"/>
      <c r="F17" s="3"/>
      <c r="G17" s="4"/>
      <c r="H17" s="4"/>
      <c r="I17" s="3"/>
      <c r="J17" s="3"/>
      <c r="K17" s="3"/>
      <c r="L17" s="9"/>
      <c r="M17" s="5"/>
      <c r="N17" s="55"/>
      <c r="O17" s="4"/>
      <c r="P17" s="4"/>
      <c r="Q17" s="57"/>
      <c r="R17" s="57"/>
      <c r="S17" s="57"/>
      <c r="T17" s="57"/>
      <c r="U17" s="57"/>
      <c r="V17" s="57"/>
      <c r="W17" s="57"/>
      <c r="X17" s="57"/>
      <c r="Y17" s="57"/>
      <c r="Z17" s="57"/>
      <c r="AA17" s="57"/>
      <c r="AB17" s="57"/>
      <c r="AC17" s="57"/>
      <c r="AD17" s="57"/>
    </row>
    <row r="18" spans="2:30" ht="5.25" customHeight="1">
      <c r="B18" s="35"/>
      <c r="C18" s="10"/>
      <c r="D18" s="36"/>
      <c r="E18" s="36"/>
      <c r="F18" s="10"/>
      <c r="G18" s="36"/>
      <c r="H18" s="36"/>
      <c r="I18" s="10"/>
      <c r="J18" s="10"/>
      <c r="K18" s="10"/>
      <c r="L18" s="37"/>
      <c r="M18" s="38"/>
      <c r="N18" s="55"/>
      <c r="O18" s="4"/>
      <c r="P18" s="4"/>
      <c r="Q18" s="57"/>
      <c r="R18" s="57"/>
      <c r="S18" s="57"/>
      <c r="T18" s="57"/>
      <c r="U18" s="57"/>
      <c r="V18" s="57"/>
      <c r="W18" s="57"/>
      <c r="X18" s="57"/>
      <c r="Y18" s="57"/>
      <c r="Z18" s="57"/>
      <c r="AA18" s="57"/>
      <c r="AB18" s="57"/>
      <c r="AC18" s="57"/>
      <c r="AD18" s="57"/>
    </row>
    <row r="19" spans="2:30">
      <c r="B19" s="16" t="s">
        <v>59</v>
      </c>
      <c r="C19" s="3"/>
      <c r="D19" s="3"/>
      <c r="E19" s="3"/>
      <c r="F19" s="3"/>
      <c r="G19" s="3"/>
      <c r="H19" s="3"/>
      <c r="I19" s="3"/>
      <c r="J19" s="3"/>
      <c r="K19" s="3"/>
      <c r="L19" s="12"/>
      <c r="M19" s="39"/>
      <c r="N19" s="55"/>
      <c r="O19" s="89"/>
      <c r="P19" s="89"/>
      <c r="Q19" s="57"/>
      <c r="R19" s="57"/>
      <c r="S19" s="95" t="s">
        <v>55</v>
      </c>
      <c r="T19" s="95"/>
      <c r="U19" s="57"/>
      <c r="V19" s="95" t="s">
        <v>52</v>
      </c>
      <c r="W19" s="57"/>
      <c r="X19" s="57"/>
      <c r="Y19" s="57"/>
      <c r="Z19" s="57"/>
      <c r="AA19" s="57"/>
      <c r="AB19" s="57"/>
      <c r="AC19" s="57"/>
      <c r="AD19" s="57"/>
    </row>
    <row r="20" spans="2:30">
      <c r="B20" s="40" t="s">
        <v>60</v>
      </c>
      <c r="C20" s="3"/>
      <c r="D20" s="3"/>
      <c r="E20" s="3"/>
      <c r="F20" s="3"/>
      <c r="G20" s="3"/>
      <c r="H20" s="3"/>
      <c r="I20" s="3"/>
      <c r="J20" s="3"/>
      <c r="K20" s="3"/>
      <c r="L20" s="7">
        <v>0</v>
      </c>
      <c r="M20" s="11"/>
      <c r="O20" s="57"/>
      <c r="P20" s="57"/>
      <c r="Q20" s="64"/>
      <c r="R20" s="57"/>
      <c r="S20" s="57" t="s">
        <v>54</v>
      </c>
      <c r="T20" s="57">
        <f>L20/L23</f>
        <v>0</v>
      </c>
      <c r="U20" s="57"/>
      <c r="V20" s="57" t="s">
        <v>46</v>
      </c>
      <c r="W20" s="57"/>
      <c r="X20" s="57"/>
      <c r="Y20" s="57"/>
      <c r="Z20" s="57"/>
      <c r="AA20" s="57"/>
      <c r="AB20" s="57"/>
      <c r="AC20" s="57"/>
      <c r="AD20" s="57"/>
    </row>
    <row r="21" spans="2:30">
      <c r="B21" s="40" t="s">
        <v>45</v>
      </c>
      <c r="C21" s="3"/>
      <c r="D21" s="3"/>
      <c r="E21" s="3"/>
      <c r="F21" s="3"/>
      <c r="G21" s="3"/>
      <c r="H21" s="3"/>
      <c r="I21" s="3"/>
      <c r="J21" s="3"/>
      <c r="K21" s="3"/>
      <c r="L21" s="48">
        <v>43830</v>
      </c>
      <c r="M21" s="11"/>
      <c r="O21" s="57"/>
      <c r="P21" s="57"/>
      <c r="Q21" s="57"/>
      <c r="R21" s="57"/>
      <c r="S21" s="57" t="s">
        <v>17</v>
      </c>
      <c r="T21" s="64">
        <f>J13/12</f>
        <v>0</v>
      </c>
      <c r="U21" s="57"/>
      <c r="V21" s="57" t="s">
        <v>33</v>
      </c>
      <c r="W21" s="57"/>
      <c r="X21" s="57"/>
      <c r="Y21" s="57"/>
      <c r="Z21" s="57"/>
      <c r="AA21" s="57"/>
      <c r="AB21" s="57"/>
      <c r="AC21" s="57"/>
      <c r="AD21" s="57"/>
    </row>
    <row r="22" spans="2:30">
      <c r="B22" s="40" t="s">
        <v>56</v>
      </c>
      <c r="C22" s="3"/>
      <c r="D22" s="3"/>
      <c r="E22" s="3"/>
      <c r="F22" s="3"/>
      <c r="G22" s="43"/>
      <c r="H22" s="43"/>
      <c r="I22" s="6"/>
      <c r="K22" s="3"/>
      <c r="L22" s="7" t="s">
        <v>46</v>
      </c>
      <c r="M22" s="11"/>
      <c r="O22" s="95" t="s">
        <v>49</v>
      </c>
      <c r="P22" s="57"/>
      <c r="Q22" s="57"/>
      <c r="R22" s="57"/>
      <c r="S22" s="57"/>
      <c r="T22" s="57"/>
      <c r="U22" s="57"/>
      <c r="V22" s="57" t="s">
        <v>84</v>
      </c>
      <c r="W22" s="57"/>
      <c r="X22" s="57"/>
      <c r="Y22" s="57"/>
      <c r="Z22" s="57"/>
      <c r="AA22" s="57"/>
      <c r="AB22" s="57"/>
      <c r="AC22" s="57"/>
      <c r="AD22" s="57"/>
    </row>
    <row r="23" spans="2:30">
      <c r="B23" s="40" t="s">
        <v>48</v>
      </c>
      <c r="C23" s="3"/>
      <c r="D23" s="3"/>
      <c r="E23" s="3"/>
      <c r="F23" s="3"/>
      <c r="G23" s="43"/>
      <c r="H23" s="43"/>
      <c r="I23" s="6"/>
      <c r="K23" s="3"/>
      <c r="L23" s="53">
        <f>IF(L22=V20,INDEX(decimalfactor!B2:M32,O24,P23),IF(L22=V21,INDEX(decimalfactor!B36:M37,U30,P23),IF(L22=V22,INDEX(decimalfactor!B41:M41,1,P23),0)))</f>
        <v>12</v>
      </c>
      <c r="M23" s="11"/>
      <c r="O23" s="57" t="str">
        <f>TEXT(L21, "mmm")</f>
        <v>Dec</v>
      </c>
      <c r="P23" s="57">
        <f>MONTH(DATEVALUE(O23&amp;" 1"))</f>
        <v>12</v>
      </c>
      <c r="Q23" s="57"/>
      <c r="R23" s="57"/>
      <c r="S23" s="57"/>
      <c r="T23" s="57"/>
      <c r="U23" s="57"/>
      <c r="V23" s="57"/>
      <c r="W23" s="57"/>
      <c r="X23" s="57"/>
      <c r="Y23" s="57"/>
      <c r="Z23" s="57"/>
      <c r="AA23" s="57"/>
      <c r="AB23" s="57"/>
      <c r="AC23" s="57"/>
      <c r="AD23" s="57"/>
    </row>
    <row r="24" spans="2:30">
      <c r="B24" s="65"/>
      <c r="C24" s="3"/>
      <c r="D24" s="3"/>
      <c r="E24" s="3"/>
      <c r="F24" s="3"/>
      <c r="G24" s="3"/>
      <c r="H24" s="3"/>
      <c r="I24" s="3"/>
      <c r="J24" s="44" t="s">
        <v>41</v>
      </c>
      <c r="K24" s="3"/>
      <c r="L24" s="92" t="str">
        <f>IF(L20=0,"n/a",IFERROR((T20-T21)/T21,"Error; Re-check data entry"))</f>
        <v>n/a</v>
      </c>
      <c r="M24" s="11"/>
      <c r="O24" s="57">
        <f>DAY(L21)</f>
        <v>31</v>
      </c>
      <c r="P24" s="57"/>
      <c r="Q24" s="57"/>
      <c r="R24" s="57"/>
      <c r="S24" s="57"/>
      <c r="T24" s="95" t="s">
        <v>51</v>
      </c>
      <c r="U24" s="57"/>
      <c r="V24" s="57"/>
      <c r="W24" s="57"/>
      <c r="X24" s="57"/>
      <c r="Y24" s="57"/>
      <c r="Z24" s="57"/>
      <c r="AA24" s="57"/>
      <c r="AB24" s="57"/>
      <c r="AC24" s="57"/>
      <c r="AD24" s="57"/>
    </row>
    <row r="25" spans="2:30">
      <c r="B25" s="65"/>
      <c r="C25" s="3"/>
      <c r="D25" s="3"/>
      <c r="E25" s="3"/>
      <c r="F25" s="3"/>
      <c r="G25" s="3"/>
      <c r="H25" s="3"/>
      <c r="I25" s="3"/>
      <c r="J25" s="3"/>
      <c r="K25" s="3"/>
      <c r="L25" s="3"/>
      <c r="M25" s="11"/>
      <c r="O25" s="96">
        <f>YEAR(L21)</f>
        <v>2019</v>
      </c>
      <c r="P25" s="57"/>
      <c r="Q25" s="57"/>
      <c r="R25" s="57"/>
      <c r="S25" s="57"/>
      <c r="T25" s="57">
        <f>(L21-DATE(YEAR(L21),1,0))/(365/12)</f>
        <v>12</v>
      </c>
      <c r="U25" s="57"/>
      <c r="V25" s="57"/>
      <c r="W25" s="57"/>
      <c r="X25" s="57"/>
      <c r="Y25" s="57"/>
      <c r="Z25" s="57"/>
      <c r="AA25" s="57"/>
      <c r="AB25" s="57"/>
      <c r="AC25" s="57"/>
      <c r="AD25" s="57"/>
    </row>
    <row r="26" spans="2:30" ht="15.75" thickBot="1">
      <c r="B26" s="66"/>
      <c r="C26" s="14"/>
      <c r="D26" s="14"/>
      <c r="E26" s="14"/>
      <c r="F26" s="14"/>
      <c r="G26" s="14"/>
      <c r="H26" s="14"/>
      <c r="I26" s="14"/>
      <c r="J26" s="14"/>
      <c r="K26" s="14"/>
      <c r="L26" s="14"/>
      <c r="M26" s="41"/>
      <c r="O26" s="57"/>
      <c r="P26" s="57"/>
      <c r="Q26" s="57"/>
      <c r="R26" s="57"/>
      <c r="S26" s="57"/>
      <c r="T26" s="57"/>
      <c r="U26" s="57"/>
      <c r="V26" s="57"/>
      <c r="W26" s="57"/>
      <c r="X26" s="57"/>
      <c r="Y26" s="57"/>
      <c r="Z26" s="57"/>
      <c r="AA26" s="57"/>
      <c r="AB26" s="57"/>
      <c r="AC26" s="57"/>
      <c r="AD26" s="57"/>
    </row>
    <row r="27" spans="2:30">
      <c r="B27" s="135" t="str">
        <f>IF(L24&lt;0,"Warning: Income appears to be declining.  Additional documentation evidencing stability may be required."," ")</f>
        <v xml:space="preserve"> </v>
      </c>
      <c r="C27" s="135"/>
      <c r="D27" s="135"/>
      <c r="E27" s="135"/>
      <c r="F27" s="135"/>
      <c r="G27" s="135"/>
      <c r="H27" s="135"/>
      <c r="I27" s="135"/>
      <c r="J27" s="135"/>
      <c r="K27" s="135"/>
      <c r="L27" s="135"/>
      <c r="M27" s="135"/>
      <c r="O27" s="57"/>
      <c r="P27" s="57"/>
      <c r="Q27" s="95" t="s">
        <v>50</v>
      </c>
      <c r="R27" s="57"/>
      <c r="S27" s="57"/>
      <c r="T27" s="57"/>
      <c r="U27" s="57"/>
      <c r="V27" s="57"/>
      <c r="W27" s="57"/>
      <c r="X27" s="57"/>
      <c r="Y27" s="57"/>
      <c r="Z27" s="57"/>
      <c r="AA27" s="57"/>
      <c r="AB27" s="57"/>
      <c r="AC27" s="57"/>
      <c r="AD27" s="57"/>
    </row>
    <row r="28" spans="2:30" ht="15.75" thickBot="1">
      <c r="B28" s="67"/>
      <c r="O28" s="57"/>
      <c r="P28" s="57"/>
      <c r="Q28" s="95"/>
      <c r="R28" s="57"/>
      <c r="S28" s="57"/>
      <c r="T28" s="57"/>
      <c r="U28" s="57"/>
      <c r="V28" s="57"/>
      <c r="W28" s="57"/>
      <c r="X28" s="57"/>
      <c r="Y28" s="57"/>
      <c r="Z28" s="57"/>
      <c r="AA28" s="57"/>
      <c r="AB28" s="57"/>
      <c r="AC28" s="57"/>
      <c r="AD28" s="57"/>
    </row>
    <row r="29" spans="2:30" ht="11.25" customHeight="1">
      <c r="B29" s="68"/>
      <c r="C29" s="10"/>
      <c r="D29" s="10"/>
      <c r="E29" s="10"/>
      <c r="F29" s="10"/>
      <c r="G29" s="10"/>
      <c r="H29" s="10"/>
      <c r="I29" s="10"/>
      <c r="J29" s="10"/>
      <c r="K29" s="10"/>
      <c r="L29" s="10"/>
      <c r="M29" s="46"/>
      <c r="O29" s="57"/>
      <c r="P29" s="57"/>
      <c r="Q29" s="57" t="s">
        <v>39</v>
      </c>
      <c r="R29" s="57"/>
      <c r="S29" s="57"/>
      <c r="T29" s="57"/>
      <c r="U29" s="57"/>
      <c r="V29" s="57"/>
      <c r="W29" s="57"/>
      <c r="X29" s="57"/>
      <c r="Y29" s="57"/>
      <c r="Z29" s="57"/>
      <c r="AA29" s="57"/>
      <c r="AB29" s="57"/>
      <c r="AC29" s="57"/>
      <c r="AD29" s="57"/>
    </row>
    <row r="30" spans="2:30">
      <c r="B30" s="122" t="s">
        <v>75</v>
      </c>
      <c r="C30" s="123"/>
      <c r="D30" s="123"/>
      <c r="E30" s="123"/>
      <c r="F30" s="123"/>
      <c r="G30" s="123"/>
      <c r="H30" s="123"/>
      <c r="I30" s="123"/>
      <c r="J30" s="123"/>
      <c r="K30" s="123"/>
      <c r="L30" s="123"/>
      <c r="M30" s="11"/>
      <c r="O30" s="57"/>
      <c r="P30" s="57"/>
      <c r="Q30" s="57" t="s">
        <v>40</v>
      </c>
      <c r="R30" s="57"/>
      <c r="S30" s="57"/>
      <c r="T30" s="57"/>
      <c r="U30" s="57">
        <f>IF(O24&lt;=15,1,2)</f>
        <v>2</v>
      </c>
      <c r="V30" s="57"/>
      <c r="W30" s="57"/>
      <c r="X30" s="57"/>
      <c r="Y30" s="57"/>
      <c r="Z30" s="57"/>
      <c r="AA30" s="57"/>
      <c r="AB30" s="57"/>
      <c r="AC30" s="57"/>
      <c r="AD30" s="57"/>
    </row>
    <row r="31" spans="2:30">
      <c r="B31" s="70" t="s">
        <v>70</v>
      </c>
      <c r="C31" s="22"/>
      <c r="D31" s="3"/>
      <c r="E31" s="3"/>
      <c r="F31" s="3"/>
      <c r="G31" s="3"/>
      <c r="H31" s="80"/>
      <c r="I31" s="3"/>
      <c r="J31" s="136" t="s">
        <v>74</v>
      </c>
      <c r="K31" s="136"/>
      <c r="L31" s="136"/>
      <c r="M31" s="11"/>
      <c r="O31" s="57"/>
      <c r="P31" s="57"/>
      <c r="Q31" s="57"/>
      <c r="R31" s="57"/>
      <c r="S31" s="57">
        <f>IF(L22=V20,INDEX(decimalfactor!B2:M32,'Overtime Income Calculator'!O24,'Overtime Income Calculator'!P23),IF(L22=V21,INDEX(decimalfactor!B36:M37,'Overtime Income Calculator'!U30,'Overtime Income Calculator'!P23),IF(L22=V22,INDEX(decimalfactor!B41:M41,1,'Overtime Income Calculator'!P23),0)))</f>
        <v>4</v>
      </c>
      <c r="T31" s="57"/>
      <c r="U31" s="57"/>
      <c r="V31" s="57"/>
      <c r="W31" s="57"/>
      <c r="X31" s="57"/>
      <c r="Y31" s="57"/>
      <c r="Z31" s="57"/>
      <c r="AA31" s="57"/>
      <c r="AB31" s="57"/>
      <c r="AC31" s="57"/>
      <c r="AD31" s="57"/>
    </row>
    <row r="32" spans="2:30">
      <c r="B32" s="47"/>
      <c r="C32" s="22"/>
      <c r="D32" s="3"/>
      <c r="E32" s="3"/>
      <c r="F32" s="3"/>
      <c r="G32" s="3"/>
      <c r="H32" s="80"/>
      <c r="I32" s="3"/>
      <c r="J32" s="3"/>
      <c r="K32" s="3"/>
      <c r="L32" s="3"/>
      <c r="M32" s="11"/>
      <c r="O32" s="57"/>
      <c r="P32" s="57"/>
      <c r="Q32" s="57"/>
      <c r="R32" s="57"/>
      <c r="S32" s="57"/>
      <c r="T32" s="57"/>
      <c r="U32" s="57"/>
      <c r="V32" s="57"/>
      <c r="W32" s="57"/>
      <c r="X32" s="57"/>
      <c r="Y32" s="57"/>
      <c r="Z32" s="57"/>
      <c r="AA32" s="57"/>
      <c r="AB32" s="57"/>
      <c r="AC32" s="57"/>
      <c r="AD32" s="57"/>
    </row>
    <row r="33" spans="2:32" hidden="1">
      <c r="B33" s="47"/>
      <c r="C33" s="22"/>
      <c r="D33" s="21"/>
      <c r="E33" s="21"/>
      <c r="F33" s="21"/>
      <c r="G33" s="21"/>
      <c r="H33" s="80"/>
      <c r="I33" s="21"/>
      <c r="J33" s="3"/>
      <c r="K33" s="3"/>
      <c r="L33" s="3"/>
      <c r="M33" s="11"/>
      <c r="O33" s="57"/>
      <c r="P33" s="57"/>
      <c r="Q33" s="57"/>
      <c r="R33" s="57"/>
      <c r="S33" s="57"/>
      <c r="T33" s="57"/>
      <c r="U33" s="57"/>
      <c r="V33" s="57"/>
      <c r="W33" s="57"/>
      <c r="X33" s="57"/>
      <c r="Y33" s="57"/>
      <c r="Z33" s="57"/>
      <c r="AA33" s="57"/>
      <c r="AB33" s="57"/>
      <c r="AC33" s="57"/>
      <c r="AD33" s="57"/>
    </row>
    <row r="34" spans="2:32" s="57" customFormat="1" hidden="1">
      <c r="B34" s="49" t="s">
        <v>13</v>
      </c>
      <c r="C34" s="50"/>
      <c r="D34" s="60"/>
      <c r="E34" s="60"/>
      <c r="F34" s="60"/>
      <c r="G34" s="60"/>
      <c r="H34" s="61">
        <f>IF(J31=Q38,((L13+J13+L20)/(L23+24)),0)</f>
        <v>0</v>
      </c>
      <c r="I34" s="60"/>
      <c r="J34" s="61">
        <f>IF(J31=Q38,((L13+J13+L20)/(H43)),0)</f>
        <v>0</v>
      </c>
      <c r="K34" s="42"/>
      <c r="L34" s="42"/>
      <c r="M34" s="71"/>
      <c r="N34" s="56"/>
      <c r="AE34" s="56"/>
      <c r="AF34" s="56"/>
    </row>
    <row r="35" spans="2:32" s="57" customFormat="1" hidden="1">
      <c r="B35" s="49" t="s">
        <v>14</v>
      </c>
      <c r="C35" s="50"/>
      <c r="D35" s="60"/>
      <c r="E35" s="60"/>
      <c r="F35" s="60"/>
      <c r="G35" s="60"/>
      <c r="H35" s="61">
        <f>IF(J31=Q37,((J13+L13)/24),0)</f>
        <v>0</v>
      </c>
      <c r="I35" s="60"/>
      <c r="J35" s="61">
        <f>IF(J31=Q37,((J13+L13)/H43),0)</f>
        <v>0</v>
      </c>
      <c r="K35" s="42"/>
      <c r="L35" s="42"/>
      <c r="M35" s="71"/>
      <c r="N35" s="56"/>
      <c r="Q35" s="57" t="s">
        <v>74</v>
      </c>
      <c r="AE35" s="56"/>
      <c r="AF35" s="56"/>
    </row>
    <row r="36" spans="2:32" s="57" customFormat="1" hidden="1">
      <c r="B36" s="49" t="s">
        <v>15</v>
      </c>
      <c r="C36" s="50"/>
      <c r="D36" s="60"/>
      <c r="E36" s="60"/>
      <c r="F36" s="60"/>
      <c r="G36" s="60"/>
      <c r="H36" s="61">
        <f>AND(H31="YES",H32="NO",H33="YES")*((L13+L20)/L23+12)</f>
        <v>0</v>
      </c>
      <c r="I36" s="60"/>
      <c r="J36" s="61"/>
      <c r="K36" s="42"/>
      <c r="L36" s="42"/>
      <c r="M36" s="71"/>
      <c r="N36" s="56"/>
      <c r="Q36" s="57" t="s">
        <v>66</v>
      </c>
      <c r="AE36" s="56"/>
      <c r="AF36" s="56"/>
    </row>
    <row r="37" spans="2:32" s="57" customFormat="1" hidden="1">
      <c r="B37" s="49" t="s">
        <v>16</v>
      </c>
      <c r="C37" s="50"/>
      <c r="D37" s="60"/>
      <c r="E37" s="60"/>
      <c r="F37" s="60"/>
      <c r="G37" s="60"/>
      <c r="H37" s="61">
        <f>AND(H31="YES",H32="no",H33="no")*((L13/12))</f>
        <v>0</v>
      </c>
      <c r="I37" s="60"/>
      <c r="J37" s="61">
        <f>AND(H31="YES",H32="no",H33="no")*((H43))</f>
        <v>0</v>
      </c>
      <c r="K37" s="42"/>
      <c r="L37" s="42"/>
      <c r="M37" s="71"/>
      <c r="N37" s="56"/>
      <c r="Q37" s="57" t="s">
        <v>68</v>
      </c>
      <c r="AE37" s="56"/>
      <c r="AF37" s="56"/>
    </row>
    <row r="38" spans="2:32" s="57" customFormat="1" hidden="1">
      <c r="B38" s="49" t="s">
        <v>17</v>
      </c>
      <c r="C38" s="50"/>
      <c r="D38" s="60"/>
      <c r="E38" s="60"/>
      <c r="F38" s="60"/>
      <c r="G38" s="60"/>
      <c r="H38" s="61">
        <f>AND(H31="no",H32="YES",H33="no")*((J13)/12)</f>
        <v>0</v>
      </c>
      <c r="I38" s="60"/>
      <c r="J38" s="61">
        <f>AND(H31="no",H32="YES",H33="no")*(H43)</f>
        <v>0</v>
      </c>
      <c r="K38" s="42"/>
      <c r="L38" s="42"/>
      <c r="M38" s="71"/>
      <c r="N38" s="56"/>
      <c r="Q38" s="57" t="s">
        <v>69</v>
      </c>
      <c r="AE38" s="56"/>
      <c r="AF38" s="56"/>
    </row>
    <row r="39" spans="2:32" s="57" customFormat="1" hidden="1">
      <c r="B39" s="49" t="s">
        <v>18</v>
      </c>
      <c r="C39" s="50"/>
      <c r="D39" s="60"/>
      <c r="E39" s="60"/>
      <c r="F39" s="60"/>
      <c r="G39" s="60"/>
      <c r="H39" s="61">
        <f>IF(J31=Q36,((J13+L20)/(L23+12)),0)</f>
        <v>0</v>
      </c>
      <c r="I39" s="60"/>
      <c r="J39" s="61">
        <f>IF(J31=Q36,((J13+L20)/(H43)),0)</f>
        <v>0</v>
      </c>
      <c r="K39" s="42"/>
      <c r="L39" s="42"/>
      <c r="M39" s="71"/>
      <c r="N39" s="56"/>
      <c r="Q39" s="57" t="s">
        <v>67</v>
      </c>
      <c r="AE39" s="56"/>
      <c r="AF39" s="56"/>
    </row>
    <row r="40" spans="2:32" s="57" customFormat="1" hidden="1">
      <c r="B40" s="49" t="s">
        <v>19</v>
      </c>
      <c r="C40" s="50"/>
      <c r="D40" s="60"/>
      <c r="E40" s="60"/>
      <c r="F40" s="60"/>
      <c r="G40" s="60"/>
      <c r="H40" s="61">
        <f>IF(J31=Q39,((L20)/(L23)),0)</f>
        <v>0</v>
      </c>
      <c r="I40" s="60"/>
      <c r="J40" s="61">
        <f>IF(J31=Q39,((L20)/(H43)),0)</f>
        <v>0</v>
      </c>
      <c r="K40" s="42"/>
      <c r="L40" s="42"/>
      <c r="M40" s="71"/>
      <c r="N40" s="56"/>
      <c r="AE40" s="56"/>
      <c r="AF40" s="56"/>
    </row>
    <row r="41" spans="2:32">
      <c r="B41" s="127" t="s">
        <v>73</v>
      </c>
      <c r="C41" s="128"/>
      <c r="D41" s="128"/>
      <c r="E41" s="128"/>
      <c r="F41" s="128"/>
      <c r="G41" s="129"/>
      <c r="H41" s="8">
        <f>SUM(H34:H40)</f>
        <v>0</v>
      </c>
      <c r="I41" s="3"/>
      <c r="J41" s="3"/>
      <c r="K41" s="3"/>
      <c r="L41" s="3"/>
      <c r="M41" s="11"/>
      <c r="O41" s="57"/>
      <c r="P41" s="57"/>
      <c r="Q41" s="57"/>
      <c r="R41" s="57"/>
      <c r="S41" s="57"/>
      <c r="T41" s="57"/>
      <c r="U41" s="57"/>
      <c r="V41" s="57"/>
      <c r="W41" s="57"/>
      <c r="X41" s="57"/>
      <c r="Y41" s="57"/>
      <c r="Z41" s="57"/>
      <c r="AA41" s="57"/>
      <c r="AB41" s="57"/>
      <c r="AC41" s="57"/>
      <c r="AD41" s="57"/>
    </row>
    <row r="42" spans="2:32">
      <c r="B42" s="77"/>
      <c r="C42" s="78"/>
      <c r="D42" s="78"/>
      <c r="E42" s="78"/>
      <c r="F42" s="78"/>
      <c r="G42" s="78"/>
      <c r="H42" s="79"/>
      <c r="I42" s="3"/>
      <c r="J42" s="3"/>
      <c r="K42" s="3"/>
      <c r="L42" s="3"/>
      <c r="M42" s="11"/>
      <c r="O42" s="57"/>
      <c r="P42" s="57"/>
      <c r="Q42" s="57"/>
      <c r="R42" s="57"/>
      <c r="S42" s="57"/>
      <c r="T42" s="57"/>
      <c r="U42" s="57"/>
      <c r="V42" s="57"/>
      <c r="W42" s="57"/>
      <c r="X42" s="57"/>
      <c r="Y42" s="57"/>
      <c r="Z42" s="57"/>
      <c r="AA42" s="57"/>
      <c r="AB42" s="57"/>
      <c r="AC42" s="57"/>
      <c r="AD42" s="57"/>
    </row>
    <row r="43" spans="2:32">
      <c r="B43" s="125" t="s">
        <v>65</v>
      </c>
      <c r="C43" s="126"/>
      <c r="D43" s="126"/>
      <c r="E43" s="126"/>
      <c r="F43" s="126"/>
      <c r="G43" s="126"/>
      <c r="H43" s="81"/>
      <c r="I43" s="3"/>
      <c r="J43" s="3"/>
      <c r="K43" s="3"/>
      <c r="L43" s="3"/>
      <c r="M43" s="11"/>
      <c r="O43" s="57"/>
      <c r="P43" s="57"/>
      <c r="Q43" s="57"/>
      <c r="R43" s="57"/>
      <c r="S43" s="57"/>
      <c r="T43" s="57"/>
      <c r="U43" s="57"/>
      <c r="V43" s="57"/>
      <c r="W43" s="57"/>
      <c r="X43" s="57"/>
      <c r="Y43" s="57"/>
      <c r="Z43" s="57"/>
      <c r="AA43" s="57"/>
      <c r="AB43" s="57"/>
      <c r="AC43" s="57"/>
      <c r="AD43" s="57"/>
    </row>
    <row r="44" spans="2:32" ht="42" customHeight="1">
      <c r="B44" s="125"/>
      <c r="C44" s="126"/>
      <c r="D44" s="126"/>
      <c r="E44" s="126"/>
      <c r="F44" s="126"/>
      <c r="G44" s="126"/>
      <c r="H44" s="80"/>
      <c r="I44" s="3"/>
      <c r="J44" s="3"/>
      <c r="K44" s="3"/>
      <c r="L44" s="3"/>
      <c r="M44" s="11"/>
      <c r="O44" s="57"/>
      <c r="P44" s="57"/>
      <c r="Q44" s="57"/>
      <c r="R44" s="57"/>
      <c r="S44" s="57"/>
      <c r="T44" s="57"/>
      <c r="U44" s="57"/>
      <c r="V44" s="57"/>
      <c r="W44" s="57"/>
      <c r="X44" s="57"/>
      <c r="Y44" s="57"/>
      <c r="Z44" s="57"/>
      <c r="AA44" s="57"/>
      <c r="AB44" s="57"/>
      <c r="AC44" s="57"/>
      <c r="AD44" s="57"/>
    </row>
    <row r="45" spans="2:32">
      <c r="B45" s="127" t="s">
        <v>64</v>
      </c>
      <c r="C45" s="128"/>
      <c r="D45" s="128"/>
      <c r="E45" s="128"/>
      <c r="F45" s="128"/>
      <c r="G45" s="129"/>
      <c r="H45" s="8">
        <f>SUM(J34:J40)</f>
        <v>0</v>
      </c>
      <c r="I45" s="3"/>
      <c r="J45" s="3"/>
      <c r="K45" s="3"/>
      <c r="L45" s="3"/>
      <c r="M45" s="11"/>
      <c r="O45" s="57"/>
      <c r="P45" s="57"/>
      <c r="Q45" s="57"/>
      <c r="R45" s="57"/>
      <c r="S45" s="57"/>
      <c r="T45" s="57"/>
      <c r="U45" s="57"/>
      <c r="V45" s="57"/>
      <c r="W45" s="57"/>
      <c r="X45" s="57"/>
      <c r="Y45" s="57"/>
      <c r="Z45" s="57"/>
      <c r="AA45" s="57"/>
      <c r="AB45" s="57"/>
      <c r="AC45" s="57"/>
      <c r="AD45" s="57"/>
    </row>
    <row r="46" spans="2:32">
      <c r="B46" s="77"/>
      <c r="C46" s="78"/>
      <c r="D46" s="78"/>
      <c r="E46" s="78"/>
      <c r="F46" s="78"/>
      <c r="G46" s="78"/>
      <c r="H46" s="79"/>
      <c r="I46" s="3"/>
      <c r="J46" s="3"/>
      <c r="K46" s="3"/>
      <c r="L46" s="3"/>
      <c r="M46" s="11"/>
      <c r="O46" s="57"/>
      <c r="P46" s="57"/>
      <c r="Q46" s="57"/>
      <c r="R46" s="57"/>
      <c r="S46" s="57"/>
      <c r="T46" s="57"/>
      <c r="U46" s="57"/>
      <c r="V46" s="57"/>
      <c r="W46" s="57"/>
      <c r="X46" s="57"/>
      <c r="Y46" s="57"/>
      <c r="Z46" s="57"/>
      <c r="AA46" s="57"/>
      <c r="AB46" s="57"/>
      <c r="AC46" s="57"/>
      <c r="AD46" s="57"/>
    </row>
    <row r="47" spans="2:32" ht="15.75" thickBot="1">
      <c r="B47" s="13"/>
      <c r="C47" s="14"/>
      <c r="D47" s="14"/>
      <c r="E47" s="14"/>
      <c r="F47" s="14"/>
      <c r="G47" s="14"/>
      <c r="H47" s="14"/>
      <c r="I47" s="14"/>
      <c r="J47" s="14"/>
      <c r="K47" s="14"/>
      <c r="L47" s="14"/>
      <c r="M47" s="41"/>
      <c r="O47" s="57"/>
      <c r="P47" s="57"/>
      <c r="Q47" s="57"/>
      <c r="R47" s="57"/>
      <c r="S47" s="57"/>
      <c r="T47" s="57"/>
      <c r="U47" s="57"/>
      <c r="V47" s="57"/>
      <c r="W47" s="57"/>
      <c r="X47" s="57"/>
      <c r="Y47" s="57"/>
      <c r="Z47" s="57"/>
      <c r="AA47" s="57"/>
      <c r="AB47" s="57"/>
      <c r="AC47" s="57"/>
      <c r="AD47" s="57"/>
    </row>
    <row r="48" spans="2:32">
      <c r="B48" s="3"/>
      <c r="C48" s="3"/>
      <c r="D48" s="3"/>
      <c r="E48" s="3"/>
      <c r="F48" s="3"/>
      <c r="G48" s="3"/>
      <c r="O48" s="57"/>
      <c r="P48" s="57"/>
      <c r="Q48" s="57"/>
      <c r="R48" s="57"/>
      <c r="S48" s="57"/>
      <c r="T48" s="57"/>
      <c r="U48" s="57"/>
      <c r="V48" s="57"/>
      <c r="W48" s="57"/>
      <c r="X48" s="57"/>
      <c r="Y48" s="57"/>
      <c r="Z48" s="57"/>
      <c r="AA48" s="57"/>
      <c r="AB48" s="57"/>
      <c r="AC48" s="57"/>
      <c r="AD48" s="57"/>
    </row>
    <row r="49" spans="2:13" ht="15.75" thickBot="1">
      <c r="B49" s="73" t="s">
        <v>62</v>
      </c>
    </row>
    <row r="50" spans="2:13">
      <c r="B50" s="112" t="s">
        <v>63</v>
      </c>
      <c r="C50" s="113"/>
      <c r="D50" s="113"/>
      <c r="E50" s="113"/>
      <c r="F50" s="113"/>
      <c r="G50" s="113"/>
      <c r="H50" s="113"/>
      <c r="I50" s="113"/>
      <c r="J50" s="113"/>
      <c r="K50" s="113"/>
      <c r="L50" s="113"/>
      <c r="M50" s="114"/>
    </row>
    <row r="51" spans="2:13">
      <c r="B51" s="115"/>
      <c r="C51" s="116"/>
      <c r="D51" s="116"/>
      <c r="E51" s="116"/>
      <c r="F51" s="116"/>
      <c r="G51" s="116"/>
      <c r="H51" s="116"/>
      <c r="I51" s="116"/>
      <c r="J51" s="116"/>
      <c r="K51" s="116"/>
      <c r="L51" s="116"/>
      <c r="M51" s="117"/>
    </row>
    <row r="52" spans="2:13">
      <c r="B52" s="115"/>
      <c r="C52" s="116"/>
      <c r="D52" s="116"/>
      <c r="E52" s="116"/>
      <c r="F52" s="116"/>
      <c r="G52" s="116"/>
      <c r="H52" s="116"/>
      <c r="I52" s="116"/>
      <c r="J52" s="116"/>
      <c r="K52" s="116"/>
      <c r="L52" s="116"/>
      <c r="M52" s="117"/>
    </row>
    <row r="53" spans="2:13">
      <c r="B53" s="115"/>
      <c r="C53" s="116"/>
      <c r="D53" s="116"/>
      <c r="E53" s="116"/>
      <c r="F53" s="116"/>
      <c r="G53" s="116"/>
      <c r="H53" s="116"/>
      <c r="I53" s="116"/>
      <c r="J53" s="116"/>
      <c r="K53" s="116"/>
      <c r="L53" s="116"/>
      <c r="M53" s="117"/>
    </row>
    <row r="54" spans="2:13">
      <c r="B54" s="115"/>
      <c r="C54" s="116"/>
      <c r="D54" s="116"/>
      <c r="E54" s="116"/>
      <c r="F54" s="116"/>
      <c r="G54" s="116"/>
      <c r="H54" s="116"/>
      <c r="I54" s="116"/>
      <c r="J54" s="116"/>
      <c r="K54" s="116"/>
      <c r="L54" s="116"/>
      <c r="M54" s="117"/>
    </row>
    <row r="55" spans="2:13">
      <c r="B55" s="115"/>
      <c r="C55" s="116"/>
      <c r="D55" s="116"/>
      <c r="E55" s="116"/>
      <c r="F55" s="116"/>
      <c r="G55" s="116"/>
      <c r="H55" s="116"/>
      <c r="I55" s="116"/>
      <c r="J55" s="116"/>
      <c r="K55" s="116"/>
      <c r="L55" s="116"/>
      <c r="M55" s="117"/>
    </row>
    <row r="56" spans="2:13">
      <c r="B56" s="115"/>
      <c r="C56" s="116"/>
      <c r="D56" s="116"/>
      <c r="E56" s="116"/>
      <c r="F56" s="116"/>
      <c r="G56" s="116"/>
      <c r="H56" s="116"/>
      <c r="I56" s="116"/>
      <c r="J56" s="116"/>
      <c r="K56" s="116"/>
      <c r="L56" s="116"/>
      <c r="M56" s="117"/>
    </row>
    <row r="57" spans="2:13" ht="15.75" thickBot="1">
      <c r="B57" s="118"/>
      <c r="C57" s="119"/>
      <c r="D57" s="119"/>
      <c r="E57" s="119"/>
      <c r="F57" s="119"/>
      <c r="G57" s="119"/>
      <c r="H57" s="119"/>
      <c r="I57" s="119"/>
      <c r="J57" s="119"/>
      <c r="K57" s="119"/>
      <c r="L57" s="119"/>
      <c r="M57" s="120"/>
    </row>
    <row r="59" spans="2:13" ht="15" customHeight="1">
      <c r="B59" s="121" t="s">
        <v>78</v>
      </c>
      <c r="C59" s="121"/>
      <c r="D59" s="121"/>
      <c r="E59" s="121"/>
      <c r="F59" s="121"/>
      <c r="G59" s="121"/>
      <c r="H59" s="121"/>
      <c r="I59" s="121"/>
      <c r="J59" s="121"/>
      <c r="K59" s="121"/>
      <c r="L59" s="121"/>
      <c r="M59" s="74"/>
    </row>
    <row r="60" spans="2:13">
      <c r="B60" s="121"/>
      <c r="C60" s="121"/>
      <c r="D60" s="121"/>
      <c r="E60" s="121"/>
      <c r="F60" s="121"/>
      <c r="G60" s="121"/>
      <c r="H60" s="121"/>
      <c r="I60" s="121"/>
      <c r="J60" s="121"/>
      <c r="K60" s="121"/>
      <c r="L60" s="121"/>
    </row>
    <row r="61" spans="2:13">
      <c r="B61" s="121"/>
      <c r="C61" s="121"/>
      <c r="D61" s="121"/>
      <c r="E61" s="121"/>
      <c r="F61" s="121"/>
      <c r="G61" s="121"/>
      <c r="H61" s="121"/>
      <c r="I61" s="121"/>
      <c r="J61" s="121"/>
      <c r="K61" s="121"/>
      <c r="L61" s="121"/>
    </row>
    <row r="62" spans="2:13">
      <c r="B62" s="121"/>
      <c r="C62" s="121"/>
      <c r="D62" s="121"/>
      <c r="E62" s="121"/>
      <c r="F62" s="121"/>
      <c r="G62" s="121"/>
      <c r="H62" s="121"/>
      <c r="I62" s="121"/>
      <c r="J62" s="121"/>
      <c r="K62" s="121"/>
      <c r="L62" s="121"/>
    </row>
    <row r="63" spans="2:13">
      <c r="B63" s="121"/>
      <c r="C63" s="121"/>
      <c r="D63" s="121"/>
      <c r="E63" s="121"/>
      <c r="F63" s="121"/>
      <c r="G63" s="121"/>
      <c r="H63" s="121"/>
      <c r="I63" s="121"/>
      <c r="J63" s="121"/>
      <c r="K63" s="121"/>
      <c r="L63" s="121"/>
    </row>
    <row r="64" spans="2:13">
      <c r="B64" s="121"/>
      <c r="C64" s="121"/>
      <c r="D64" s="121"/>
      <c r="E64" s="121"/>
      <c r="F64" s="121"/>
      <c r="G64" s="121"/>
      <c r="H64" s="121"/>
      <c r="I64" s="121"/>
      <c r="J64" s="121"/>
      <c r="K64" s="121"/>
      <c r="L64" s="121"/>
    </row>
    <row r="65" spans="2:12">
      <c r="B65" s="121"/>
      <c r="C65" s="121"/>
      <c r="D65" s="121"/>
      <c r="E65" s="121"/>
      <c r="F65" s="121"/>
      <c r="G65" s="121"/>
      <c r="H65" s="121"/>
      <c r="I65" s="121"/>
      <c r="J65" s="121"/>
      <c r="K65" s="121"/>
      <c r="L65" s="121"/>
    </row>
    <row r="66" spans="2:12">
      <c r="B66" s="121"/>
      <c r="C66" s="121"/>
      <c r="D66" s="121"/>
      <c r="E66" s="121"/>
      <c r="F66" s="121"/>
      <c r="G66" s="121"/>
      <c r="H66" s="121"/>
      <c r="I66" s="121"/>
      <c r="J66" s="121"/>
      <c r="K66" s="121"/>
      <c r="L66" s="121"/>
    </row>
    <row r="67" spans="2:12">
      <c r="B67" s="121"/>
      <c r="C67" s="121"/>
      <c r="D67" s="121"/>
      <c r="E67" s="121"/>
      <c r="F67" s="121"/>
      <c r="G67" s="121"/>
      <c r="H67" s="121"/>
      <c r="I67" s="121"/>
      <c r="J67" s="121"/>
      <c r="K67" s="121"/>
      <c r="L67" s="121"/>
    </row>
    <row r="68" spans="2:12">
      <c r="B68" s="121"/>
      <c r="C68" s="121"/>
      <c r="D68" s="121"/>
      <c r="E68" s="121"/>
      <c r="F68" s="121"/>
      <c r="G68" s="121"/>
      <c r="H68" s="121"/>
      <c r="I68" s="121"/>
      <c r="J68" s="121"/>
      <c r="K68" s="121"/>
      <c r="L68" s="121"/>
    </row>
    <row r="69" spans="2:12">
      <c r="B69" s="121"/>
      <c r="C69" s="121"/>
      <c r="D69" s="121"/>
      <c r="E69" s="121"/>
      <c r="F69" s="121"/>
      <c r="G69" s="121"/>
      <c r="H69" s="121"/>
      <c r="I69" s="121"/>
      <c r="J69" s="121"/>
      <c r="K69" s="121"/>
      <c r="L69" s="121"/>
    </row>
    <row r="70" spans="2:12">
      <c r="B70" s="121"/>
      <c r="C70" s="121"/>
      <c r="D70" s="121"/>
      <c r="E70" s="121"/>
      <c r="F70" s="121"/>
      <c r="G70" s="121"/>
      <c r="H70" s="121"/>
      <c r="I70" s="121"/>
      <c r="J70" s="121"/>
      <c r="K70" s="121"/>
      <c r="L70" s="121"/>
    </row>
    <row r="71" spans="2:12">
      <c r="B71" s="121"/>
      <c r="C71" s="121"/>
      <c r="D71" s="121"/>
      <c r="E71" s="121"/>
      <c r="F71" s="121"/>
      <c r="G71" s="121"/>
      <c r="H71" s="121"/>
      <c r="I71" s="121"/>
      <c r="J71" s="121"/>
      <c r="K71" s="121"/>
      <c r="L71" s="121"/>
    </row>
    <row r="72" spans="2:12">
      <c r="B72" s="121"/>
      <c r="C72" s="121"/>
      <c r="D72" s="121"/>
      <c r="E72" s="121"/>
      <c r="F72" s="121"/>
      <c r="G72" s="121"/>
      <c r="H72" s="121"/>
      <c r="I72" s="121"/>
      <c r="J72" s="121"/>
      <c r="K72" s="121"/>
      <c r="L72" s="121"/>
    </row>
  </sheetData>
  <sheetProtection algorithmName="SHA-512" hashValue="+Wu63GKvNakY9F1OSBce4btlwtOSGMgMHPBSkYZs6lkYKuJmcz7kTttAjTGPheMPz8u/JGhXnl7L2hRPWZRl3Q==" saltValue="VL+CzBtS/Ogcweyz05HZZw==" spinCount="100000" sheet="1" selectLockedCells="1"/>
  <dataConsolidate/>
  <mergeCells count="14">
    <mergeCell ref="B59:L72"/>
    <mergeCell ref="B30:L30"/>
    <mergeCell ref="B16:M16"/>
    <mergeCell ref="B27:M27"/>
    <mergeCell ref="D6:I6"/>
    <mergeCell ref="D7:I7"/>
    <mergeCell ref="B13:H13"/>
    <mergeCell ref="B50:M57"/>
    <mergeCell ref="J31:L31"/>
    <mergeCell ref="B2:M3"/>
    <mergeCell ref="B41:G41"/>
    <mergeCell ref="B43:G44"/>
    <mergeCell ref="B45:G45"/>
    <mergeCell ref="B4:M4"/>
  </mergeCells>
  <conditionalFormatting sqref="L14 L24">
    <cfRule type="cellIs" dxfId="0" priority="1" operator="lessThan">
      <formula>0</formula>
    </cfRule>
  </conditionalFormatting>
  <dataValidations xWindow="956" yWindow="316" count="9">
    <dataValidation type="list" allowBlank="1" showErrorMessage="1" promptTitle="Pay Frequency" prompt="Select the borrower's pay frequency from the dropdown" sqref="L22" xr:uid="{00000000-0002-0000-0300-000000000000}">
      <formula1>$V$20:$V$22</formula1>
    </dataValidation>
    <dataValidation type="whole" errorStyle="warning" operator="lessThan" allowBlank="1" showErrorMessage="1" errorTitle="Input Error" error="The prior year must be before (or less than) the most recent year.  Please check your data entry." promptTitle="Prior Year" prompt="Enter the last two digits of the prio (full) year.  For example, if the current year is 2000, the prior (full) year is 1998.  " sqref="L10" xr:uid="{00000000-0002-0000-0300-000001000000}">
      <formula1>J10</formula1>
    </dataValidation>
    <dataValidation allowBlank="1" showErrorMessage="1" promptTitle="Most Recent Year" prompt="Enter the last two digits of the most recent (full) year.  For example, if the current year is 2000, the most recent (full) year is 1999." sqref="J10" xr:uid="{00000000-0002-0000-0300-000002000000}"/>
    <dataValidation allowBlank="1" showErrorMessage="1" promptTitle="Most Recent Year - Commissions" prompt="Enter the total commissions earned by the borrower during the most recent year.  " sqref="J13" xr:uid="{00000000-0002-0000-0300-000003000000}"/>
    <dataValidation allowBlank="1" showErrorMessage="1" promptTitle="Prior Year Commissions" prompt="Enter the total commission earned by the borrower during the prior year." sqref="L13" xr:uid="{00000000-0002-0000-0300-000004000000}"/>
    <dataValidation allowBlank="1" showErrorMessage="1" promptTitle="YTD Commission" prompt="Enter the total dollar amount of commission income earned during the current year." sqref="L20" xr:uid="{00000000-0002-0000-0300-000005000000}"/>
    <dataValidation allowBlank="1" showErrorMessage="1" promptTitle="YTD Paid-thru" prompt="Enter the date through which the year-to-date pay entered in the cell above was earned (00/00/00)" sqref="L21" xr:uid="{00000000-0002-0000-0300-000006000000}"/>
    <dataValidation type="list" allowBlank="1" showInputMessage="1" showErrorMessage="1" sqref="J31:L31" xr:uid="{00000000-0002-0000-0300-000007000000}">
      <formula1>$Q$35:$Q$39</formula1>
    </dataValidation>
    <dataValidation operator="lessThanOrEqual" allowBlank="1" showInputMessage="1" showErrorMessage="1" sqref="H43" xr:uid="{00000000-0002-0000-0300-000008000000}"/>
  </dataValidations>
  <pageMargins left="0.7" right="0.7" top="0.75" bottom="0.75" header="0.3" footer="0.3"/>
  <pageSetup scale="93" fitToHeight="0"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Q41"/>
  <sheetViews>
    <sheetView topLeftCell="A25" workbookViewId="0">
      <selection activeCell="Q5" sqref="Q5"/>
    </sheetView>
  </sheetViews>
  <sheetFormatPr defaultRowHeight="15"/>
  <cols>
    <col min="1" max="16" width="9.140625" style="1"/>
    <col min="17" max="17" width="15.5703125" style="1" customWidth="1"/>
    <col min="18" max="16384" width="9.140625" style="1"/>
  </cols>
  <sheetData>
    <row r="1" spans="1:17" ht="19.5" thickBot="1">
      <c r="A1" s="23"/>
      <c r="B1" s="24" t="s">
        <v>21</v>
      </c>
      <c r="C1" s="24" t="s">
        <v>22</v>
      </c>
      <c r="D1" s="24" t="s">
        <v>23</v>
      </c>
      <c r="E1" s="24" t="s">
        <v>24</v>
      </c>
      <c r="F1" s="24" t="s">
        <v>25</v>
      </c>
      <c r="G1" s="24" t="s">
        <v>26</v>
      </c>
      <c r="H1" s="24" t="s">
        <v>27</v>
      </c>
      <c r="I1" s="24" t="s">
        <v>28</v>
      </c>
      <c r="J1" s="24" t="s">
        <v>29</v>
      </c>
      <c r="K1" s="24" t="s">
        <v>30</v>
      </c>
      <c r="L1" s="24" t="s">
        <v>31</v>
      </c>
      <c r="M1" s="24" t="s">
        <v>32</v>
      </c>
      <c r="P1" s="24" t="s">
        <v>22</v>
      </c>
      <c r="Q1" s="1" t="s">
        <v>53</v>
      </c>
    </row>
    <row r="2" spans="1:17" ht="15.75" thickBot="1">
      <c r="A2" s="25">
        <v>1</v>
      </c>
      <c r="B2" s="26">
        <v>0.03</v>
      </c>
      <c r="C2" s="26">
        <v>1.04</v>
      </c>
      <c r="D2" s="26">
        <v>2.0299999999999998</v>
      </c>
      <c r="E2" s="26">
        <v>3.03</v>
      </c>
      <c r="F2" s="26">
        <v>4.03</v>
      </c>
      <c r="G2" s="26">
        <v>5.03</v>
      </c>
      <c r="H2" s="26">
        <v>6.03</v>
      </c>
      <c r="I2" s="26">
        <v>7.03</v>
      </c>
      <c r="J2" s="26">
        <v>8.0299999999999994</v>
      </c>
      <c r="K2" s="26">
        <v>9.0299999999999994</v>
      </c>
      <c r="L2" s="26">
        <v>10.029999999999999</v>
      </c>
      <c r="M2" s="26">
        <v>11.03</v>
      </c>
      <c r="P2" s="26">
        <v>1.03</v>
      </c>
    </row>
    <row r="3" spans="1:17" ht="15.75" thickBot="1">
      <c r="A3" s="25">
        <v>2</v>
      </c>
      <c r="B3" s="26">
        <v>0.06</v>
      </c>
      <c r="C3" s="26">
        <v>1.07</v>
      </c>
      <c r="D3" s="26">
        <v>2.06</v>
      </c>
      <c r="E3" s="26">
        <v>3.07</v>
      </c>
      <c r="F3" s="26">
        <v>4.0599999999999996</v>
      </c>
      <c r="G3" s="26">
        <v>5.07</v>
      </c>
      <c r="H3" s="26">
        <v>6.06</v>
      </c>
      <c r="I3" s="26">
        <v>7.06</v>
      </c>
      <c r="J3" s="26">
        <v>8.07</v>
      </c>
      <c r="K3" s="26">
        <v>9.06</v>
      </c>
      <c r="L3" s="26">
        <v>10.07</v>
      </c>
      <c r="M3" s="26">
        <v>11.06</v>
      </c>
      <c r="P3" s="26">
        <v>1.07</v>
      </c>
    </row>
    <row r="4" spans="1:17" ht="15.75" thickBot="1">
      <c r="A4" s="25">
        <v>3</v>
      </c>
      <c r="B4" s="26">
        <v>0.1</v>
      </c>
      <c r="C4" s="26">
        <v>1.1100000000000001</v>
      </c>
      <c r="D4" s="26">
        <v>2.1</v>
      </c>
      <c r="E4" s="26">
        <v>3.1</v>
      </c>
      <c r="F4" s="26">
        <v>4.0999999999999996</v>
      </c>
      <c r="G4" s="26">
        <v>5.0999999999999996</v>
      </c>
      <c r="H4" s="26">
        <v>6.1</v>
      </c>
      <c r="I4" s="26">
        <v>7.1</v>
      </c>
      <c r="J4" s="26">
        <v>8.1</v>
      </c>
      <c r="K4" s="26">
        <v>9.1</v>
      </c>
      <c r="L4" s="26">
        <v>10.1</v>
      </c>
      <c r="M4" s="26">
        <v>11.1</v>
      </c>
      <c r="P4" s="26">
        <v>1.1000000000000001</v>
      </c>
    </row>
    <row r="5" spans="1:17" ht="15.75" thickBot="1">
      <c r="A5" s="25">
        <v>4</v>
      </c>
      <c r="B5" s="26">
        <v>0.13</v>
      </c>
      <c r="C5" s="26">
        <v>1.1399999999999999</v>
      </c>
      <c r="D5" s="26">
        <v>2.13</v>
      </c>
      <c r="E5" s="26">
        <v>3.13</v>
      </c>
      <c r="F5" s="26">
        <v>4.13</v>
      </c>
      <c r="G5" s="26">
        <v>5.13</v>
      </c>
      <c r="H5" s="26">
        <v>6.13</v>
      </c>
      <c r="I5" s="26">
        <v>7.13</v>
      </c>
      <c r="J5" s="26">
        <v>8.1300000000000008</v>
      </c>
      <c r="K5" s="26">
        <v>9.1300000000000008</v>
      </c>
      <c r="L5" s="26">
        <v>10.130000000000001</v>
      </c>
      <c r="M5" s="26">
        <v>11.13</v>
      </c>
      <c r="P5" s="26">
        <v>1.1399999999999999</v>
      </c>
    </row>
    <row r="6" spans="1:17" ht="15.75" thickBot="1">
      <c r="A6" s="25">
        <v>5</v>
      </c>
      <c r="B6" s="26">
        <v>0.16</v>
      </c>
      <c r="C6" s="26">
        <v>1.18</v>
      </c>
      <c r="D6" s="26">
        <v>2.16</v>
      </c>
      <c r="E6" s="26">
        <v>3.17</v>
      </c>
      <c r="F6" s="26">
        <v>4.16</v>
      </c>
      <c r="G6" s="26">
        <v>5.17</v>
      </c>
      <c r="H6" s="26">
        <v>6.16</v>
      </c>
      <c r="I6" s="26">
        <v>7.16</v>
      </c>
      <c r="J6" s="26">
        <v>8.17</v>
      </c>
      <c r="K6" s="26">
        <v>9.16</v>
      </c>
      <c r="L6" s="26">
        <v>10.17</v>
      </c>
      <c r="M6" s="26">
        <v>11.16</v>
      </c>
      <c r="P6" s="26">
        <v>1.17</v>
      </c>
    </row>
    <row r="7" spans="1:17" ht="15.75" thickBot="1">
      <c r="A7" s="25">
        <v>6</v>
      </c>
      <c r="B7" s="26">
        <v>0.19</v>
      </c>
      <c r="C7" s="26">
        <v>1.21</v>
      </c>
      <c r="D7" s="26">
        <v>2.19</v>
      </c>
      <c r="E7" s="26">
        <v>3.2</v>
      </c>
      <c r="F7" s="26">
        <v>4.1900000000000004</v>
      </c>
      <c r="G7" s="26">
        <v>5.2</v>
      </c>
      <c r="H7" s="26">
        <v>6.19</v>
      </c>
      <c r="I7" s="26">
        <v>7.19</v>
      </c>
      <c r="J7" s="26">
        <v>8.1999999999999993</v>
      </c>
      <c r="K7" s="26">
        <v>9.19</v>
      </c>
      <c r="L7" s="26">
        <v>10.199999999999999</v>
      </c>
      <c r="M7" s="26">
        <v>11.19</v>
      </c>
      <c r="P7" s="26">
        <v>1.21</v>
      </c>
    </row>
    <row r="8" spans="1:17" ht="15.75" thickBot="1">
      <c r="A8" s="25">
        <v>7</v>
      </c>
      <c r="B8" s="26">
        <v>0.23</v>
      </c>
      <c r="C8" s="26">
        <v>1.25</v>
      </c>
      <c r="D8" s="26">
        <v>2.23</v>
      </c>
      <c r="E8" s="26">
        <v>3.23</v>
      </c>
      <c r="F8" s="26">
        <v>4.2300000000000004</v>
      </c>
      <c r="G8" s="26">
        <v>5.23</v>
      </c>
      <c r="H8" s="26">
        <v>6.23</v>
      </c>
      <c r="I8" s="26">
        <v>7.23</v>
      </c>
      <c r="J8" s="26">
        <v>8.23</v>
      </c>
      <c r="K8" s="26">
        <v>9.23</v>
      </c>
      <c r="L8" s="26">
        <v>10.23</v>
      </c>
      <c r="M8" s="26">
        <v>11.23</v>
      </c>
      <c r="P8" s="26">
        <v>1.24</v>
      </c>
    </row>
    <row r="9" spans="1:17" ht="15.75" thickBot="1">
      <c r="A9" s="25">
        <v>8</v>
      </c>
      <c r="B9" s="26">
        <v>0.26</v>
      </c>
      <c r="C9" s="26">
        <v>1.29</v>
      </c>
      <c r="D9" s="26">
        <v>2.2599999999999998</v>
      </c>
      <c r="E9" s="26">
        <v>3.27</v>
      </c>
      <c r="F9" s="26">
        <v>4.26</v>
      </c>
      <c r="G9" s="26">
        <v>5.27</v>
      </c>
      <c r="H9" s="26">
        <v>6.26</v>
      </c>
      <c r="I9" s="26">
        <v>7.26</v>
      </c>
      <c r="J9" s="26">
        <v>8.27</v>
      </c>
      <c r="K9" s="26">
        <v>9.26</v>
      </c>
      <c r="L9" s="26">
        <v>10.27</v>
      </c>
      <c r="M9" s="26">
        <v>11.26</v>
      </c>
      <c r="P9" s="26">
        <v>1.28</v>
      </c>
    </row>
    <row r="10" spans="1:17" ht="15.75" thickBot="1">
      <c r="A10" s="25">
        <v>9</v>
      </c>
      <c r="B10" s="26">
        <v>0.28999999999999998</v>
      </c>
      <c r="C10" s="26">
        <v>1.32</v>
      </c>
      <c r="D10" s="26">
        <v>2.29</v>
      </c>
      <c r="E10" s="26">
        <v>3.3</v>
      </c>
      <c r="F10" s="26">
        <v>4.29</v>
      </c>
      <c r="G10" s="26">
        <v>5.3</v>
      </c>
      <c r="H10" s="26">
        <v>6.29</v>
      </c>
      <c r="I10" s="26">
        <v>7.29</v>
      </c>
      <c r="J10" s="26">
        <v>8.3000000000000007</v>
      </c>
      <c r="K10" s="26">
        <v>9.2899999999999991</v>
      </c>
      <c r="L10" s="26">
        <v>10.3</v>
      </c>
      <c r="M10" s="26">
        <v>11.29</v>
      </c>
      <c r="P10" s="26">
        <v>1.31</v>
      </c>
    </row>
    <row r="11" spans="1:17" ht="15.75" thickBot="1">
      <c r="A11" s="25">
        <v>10</v>
      </c>
      <c r="B11" s="26">
        <v>0.32</v>
      </c>
      <c r="C11" s="26">
        <v>1.36</v>
      </c>
      <c r="D11" s="26">
        <v>2.3199999999999998</v>
      </c>
      <c r="E11" s="26">
        <v>3.33</v>
      </c>
      <c r="F11" s="26">
        <v>4.32</v>
      </c>
      <c r="G11" s="26">
        <v>5.33</v>
      </c>
      <c r="H11" s="26">
        <v>6.32</v>
      </c>
      <c r="I11" s="26">
        <v>7.32</v>
      </c>
      <c r="J11" s="26">
        <v>8.33</v>
      </c>
      <c r="K11" s="26">
        <v>9.32</v>
      </c>
      <c r="L11" s="26">
        <v>10.33</v>
      </c>
      <c r="M11" s="26">
        <v>11.32</v>
      </c>
      <c r="P11" s="26">
        <v>1.34</v>
      </c>
    </row>
    <row r="12" spans="1:17" ht="15.75" thickBot="1">
      <c r="A12" s="25">
        <v>11</v>
      </c>
      <c r="B12" s="26">
        <v>0.35</v>
      </c>
      <c r="C12" s="26">
        <v>1.39</v>
      </c>
      <c r="D12" s="26">
        <v>2.35</v>
      </c>
      <c r="E12" s="26">
        <v>3.37</v>
      </c>
      <c r="F12" s="26">
        <v>4.3499999999999996</v>
      </c>
      <c r="G12" s="26">
        <v>5.37</v>
      </c>
      <c r="H12" s="26">
        <v>6.35</v>
      </c>
      <c r="I12" s="26">
        <v>7.35</v>
      </c>
      <c r="J12" s="26">
        <v>8.3699999999999992</v>
      </c>
      <c r="K12" s="26">
        <v>9.35</v>
      </c>
      <c r="L12" s="26">
        <v>10.37</v>
      </c>
      <c r="M12" s="26">
        <v>11.35</v>
      </c>
      <c r="P12" s="26">
        <v>1.38</v>
      </c>
    </row>
    <row r="13" spans="1:17" ht="15.75" thickBot="1">
      <c r="A13" s="25">
        <v>12</v>
      </c>
      <c r="B13" s="26">
        <v>0.39</v>
      </c>
      <c r="C13" s="26">
        <v>1.43</v>
      </c>
      <c r="D13" s="26">
        <v>2.39</v>
      </c>
      <c r="E13" s="26">
        <v>3.4</v>
      </c>
      <c r="F13" s="26">
        <v>4.3899999999999997</v>
      </c>
      <c r="G13" s="26">
        <v>5.4</v>
      </c>
      <c r="H13" s="26">
        <v>6.39</v>
      </c>
      <c r="I13" s="26">
        <v>7.39</v>
      </c>
      <c r="J13" s="26">
        <v>8.4</v>
      </c>
      <c r="K13" s="26">
        <v>9.39</v>
      </c>
      <c r="L13" s="26">
        <v>10.4</v>
      </c>
      <c r="M13" s="26">
        <v>11.39</v>
      </c>
      <c r="P13" s="26">
        <v>1.41</v>
      </c>
    </row>
    <row r="14" spans="1:17" ht="15.75" thickBot="1">
      <c r="A14" s="25">
        <v>13</v>
      </c>
      <c r="B14" s="26">
        <v>0.42</v>
      </c>
      <c r="C14" s="26">
        <v>1.46</v>
      </c>
      <c r="D14" s="26">
        <v>2.42</v>
      </c>
      <c r="E14" s="26">
        <v>3.43</v>
      </c>
      <c r="F14" s="26">
        <v>4.42</v>
      </c>
      <c r="G14" s="26">
        <v>5.43</v>
      </c>
      <c r="H14" s="26">
        <v>6.42</v>
      </c>
      <c r="I14" s="26">
        <v>7.42</v>
      </c>
      <c r="J14" s="26">
        <v>8.43</v>
      </c>
      <c r="K14" s="26">
        <v>9.42</v>
      </c>
      <c r="L14" s="26">
        <v>10.43</v>
      </c>
      <c r="M14" s="26">
        <v>11.42</v>
      </c>
      <c r="P14" s="26">
        <v>1.45</v>
      </c>
    </row>
    <row r="15" spans="1:17" ht="15.75" thickBot="1">
      <c r="A15" s="25">
        <v>14</v>
      </c>
      <c r="B15" s="26">
        <v>0.45</v>
      </c>
      <c r="C15" s="26">
        <v>1.5</v>
      </c>
      <c r="D15" s="26">
        <v>2.4500000000000002</v>
      </c>
      <c r="E15" s="26">
        <v>3.47</v>
      </c>
      <c r="F15" s="26">
        <v>4.45</v>
      </c>
      <c r="G15" s="26">
        <v>5.47</v>
      </c>
      <c r="H15" s="26">
        <v>6.45</v>
      </c>
      <c r="I15" s="26">
        <v>7.45</v>
      </c>
      <c r="J15" s="26">
        <v>8.4700000000000006</v>
      </c>
      <c r="K15" s="26">
        <v>9.4499999999999993</v>
      </c>
      <c r="L15" s="26">
        <v>10.47</v>
      </c>
      <c r="M15" s="26">
        <v>11.45</v>
      </c>
      <c r="P15" s="26">
        <v>1.48</v>
      </c>
    </row>
    <row r="16" spans="1:17" ht="15.75" thickBot="1">
      <c r="A16" s="25">
        <v>15</v>
      </c>
      <c r="B16" s="26">
        <v>0.48</v>
      </c>
      <c r="C16" s="26">
        <v>1.54</v>
      </c>
      <c r="D16" s="26">
        <v>2.48</v>
      </c>
      <c r="E16" s="26">
        <v>3.5</v>
      </c>
      <c r="F16" s="26">
        <v>4.4800000000000004</v>
      </c>
      <c r="G16" s="26">
        <v>5.5</v>
      </c>
      <c r="H16" s="26">
        <v>6.48</v>
      </c>
      <c r="I16" s="26">
        <v>7.48</v>
      </c>
      <c r="J16" s="26">
        <v>8.5</v>
      </c>
      <c r="K16" s="26">
        <v>9.48</v>
      </c>
      <c r="L16" s="26">
        <v>10.5</v>
      </c>
      <c r="M16" s="26">
        <v>11.48</v>
      </c>
      <c r="P16" s="26">
        <v>1.52</v>
      </c>
    </row>
    <row r="17" spans="1:16" ht="15.75" thickBot="1">
      <c r="A17" s="25">
        <v>16</v>
      </c>
      <c r="B17" s="26">
        <v>0.52</v>
      </c>
      <c r="C17" s="26">
        <v>1.57</v>
      </c>
      <c r="D17" s="26">
        <v>2.52</v>
      </c>
      <c r="E17" s="26">
        <v>3.53</v>
      </c>
      <c r="F17" s="26">
        <v>4.5199999999999996</v>
      </c>
      <c r="G17" s="26">
        <v>5.53</v>
      </c>
      <c r="H17" s="26">
        <v>6.52</v>
      </c>
      <c r="I17" s="26">
        <v>7.52</v>
      </c>
      <c r="J17" s="26">
        <v>8.5299999999999994</v>
      </c>
      <c r="K17" s="26">
        <v>9.52</v>
      </c>
      <c r="L17" s="26">
        <v>10.53</v>
      </c>
      <c r="M17" s="26">
        <v>11.52</v>
      </c>
      <c r="P17" s="26">
        <v>1.55</v>
      </c>
    </row>
    <row r="18" spans="1:16" ht="15.75" thickBot="1">
      <c r="A18" s="25">
        <v>17</v>
      </c>
      <c r="B18" s="26">
        <v>0.55000000000000004</v>
      </c>
      <c r="C18" s="26">
        <v>1.61</v>
      </c>
      <c r="D18" s="26">
        <v>2.5499999999999998</v>
      </c>
      <c r="E18" s="26">
        <v>3.57</v>
      </c>
      <c r="F18" s="26">
        <v>4.55</v>
      </c>
      <c r="G18" s="26">
        <v>5.57</v>
      </c>
      <c r="H18" s="26">
        <v>6.55</v>
      </c>
      <c r="I18" s="26">
        <v>7.55</v>
      </c>
      <c r="J18" s="26">
        <v>8.57</v>
      </c>
      <c r="K18" s="26">
        <v>9.5500000000000007</v>
      </c>
      <c r="L18" s="26">
        <v>10.57</v>
      </c>
      <c r="M18" s="26">
        <v>11.55</v>
      </c>
      <c r="P18" s="26">
        <v>1.59</v>
      </c>
    </row>
    <row r="19" spans="1:16" ht="15.75" thickBot="1">
      <c r="A19" s="25">
        <v>18</v>
      </c>
      <c r="B19" s="26">
        <v>0.57999999999999996</v>
      </c>
      <c r="C19" s="26">
        <v>1.64</v>
      </c>
      <c r="D19" s="26">
        <v>2.58</v>
      </c>
      <c r="E19" s="26">
        <v>3.6</v>
      </c>
      <c r="F19" s="26">
        <v>4.58</v>
      </c>
      <c r="G19" s="26">
        <v>5.6</v>
      </c>
      <c r="H19" s="26">
        <v>6.58</v>
      </c>
      <c r="I19" s="26">
        <v>7.58</v>
      </c>
      <c r="J19" s="26">
        <v>8.6</v>
      </c>
      <c r="K19" s="26">
        <v>9.58</v>
      </c>
      <c r="L19" s="26">
        <v>10.6</v>
      </c>
      <c r="M19" s="26">
        <v>11.58</v>
      </c>
      <c r="P19" s="26">
        <v>1.62</v>
      </c>
    </row>
    <row r="20" spans="1:16" ht="15.75" thickBot="1">
      <c r="A20" s="25">
        <v>19</v>
      </c>
      <c r="B20" s="26">
        <v>0.61</v>
      </c>
      <c r="C20" s="26">
        <v>1.68</v>
      </c>
      <c r="D20" s="26">
        <v>2.61</v>
      </c>
      <c r="E20" s="26">
        <v>3.63</v>
      </c>
      <c r="F20" s="26">
        <v>4.6100000000000003</v>
      </c>
      <c r="G20" s="26">
        <v>5.63</v>
      </c>
      <c r="H20" s="26">
        <v>6.61</v>
      </c>
      <c r="I20" s="26">
        <v>7.61</v>
      </c>
      <c r="J20" s="26">
        <v>8.6300000000000008</v>
      </c>
      <c r="K20" s="26">
        <v>9.61</v>
      </c>
      <c r="L20" s="26">
        <v>10.63</v>
      </c>
      <c r="M20" s="26">
        <v>11.61</v>
      </c>
      <c r="P20" s="26">
        <v>1.66</v>
      </c>
    </row>
    <row r="21" spans="1:16" ht="15.75" thickBot="1">
      <c r="A21" s="25">
        <v>20</v>
      </c>
      <c r="B21" s="26">
        <v>0.65</v>
      </c>
      <c r="C21" s="26">
        <v>1.71</v>
      </c>
      <c r="D21" s="26">
        <v>2.65</v>
      </c>
      <c r="E21" s="26">
        <v>3.67</v>
      </c>
      <c r="F21" s="26">
        <v>4.6500000000000004</v>
      </c>
      <c r="G21" s="26">
        <v>5.67</v>
      </c>
      <c r="H21" s="26">
        <v>6.65</v>
      </c>
      <c r="I21" s="26">
        <v>7.65</v>
      </c>
      <c r="J21" s="26">
        <v>8.67</v>
      </c>
      <c r="K21" s="26">
        <v>9.65</v>
      </c>
      <c r="L21" s="26">
        <v>10.67</v>
      </c>
      <c r="M21" s="26">
        <v>11.65</v>
      </c>
      <c r="P21" s="26">
        <v>1.69</v>
      </c>
    </row>
    <row r="22" spans="1:16" ht="15.75" thickBot="1">
      <c r="A22" s="25">
        <v>21</v>
      </c>
      <c r="B22" s="26">
        <v>0.68</v>
      </c>
      <c r="C22" s="26">
        <v>1.75</v>
      </c>
      <c r="D22" s="26">
        <v>2.68</v>
      </c>
      <c r="E22" s="26">
        <v>3.7</v>
      </c>
      <c r="F22" s="26">
        <v>4.68</v>
      </c>
      <c r="G22" s="26">
        <v>5.7</v>
      </c>
      <c r="H22" s="26">
        <v>6.68</v>
      </c>
      <c r="I22" s="26">
        <v>7.68</v>
      </c>
      <c r="J22" s="26">
        <v>8.6999999999999993</v>
      </c>
      <c r="K22" s="26">
        <v>9.68</v>
      </c>
      <c r="L22" s="26">
        <v>10.7</v>
      </c>
      <c r="M22" s="26">
        <v>11.68</v>
      </c>
      <c r="P22" s="26">
        <v>1.72</v>
      </c>
    </row>
    <row r="23" spans="1:16" ht="15.75" thickBot="1">
      <c r="A23" s="25">
        <v>22</v>
      </c>
      <c r="B23" s="26">
        <v>0.71</v>
      </c>
      <c r="C23" s="26">
        <v>1.79</v>
      </c>
      <c r="D23" s="26">
        <v>2.71</v>
      </c>
      <c r="E23" s="26">
        <v>3.73</v>
      </c>
      <c r="F23" s="26">
        <v>4.71</v>
      </c>
      <c r="G23" s="26">
        <v>5.73</v>
      </c>
      <c r="H23" s="26">
        <v>6.71</v>
      </c>
      <c r="I23" s="26">
        <v>7.71</v>
      </c>
      <c r="J23" s="26">
        <v>8.73</v>
      </c>
      <c r="K23" s="26">
        <v>9.7100000000000009</v>
      </c>
      <c r="L23" s="26">
        <v>10.73</v>
      </c>
      <c r="M23" s="26">
        <v>11.71</v>
      </c>
      <c r="P23" s="26">
        <v>1.76</v>
      </c>
    </row>
    <row r="24" spans="1:16" ht="15.75" thickBot="1">
      <c r="A24" s="25">
        <v>23</v>
      </c>
      <c r="B24" s="26">
        <v>0.74</v>
      </c>
      <c r="C24" s="26">
        <v>1.82</v>
      </c>
      <c r="D24" s="26">
        <v>2.74</v>
      </c>
      <c r="E24" s="26">
        <v>3.77</v>
      </c>
      <c r="F24" s="26">
        <v>4.74</v>
      </c>
      <c r="G24" s="26">
        <v>5.77</v>
      </c>
      <c r="H24" s="26">
        <v>6.74</v>
      </c>
      <c r="I24" s="26">
        <v>7.74</v>
      </c>
      <c r="J24" s="26">
        <v>8.77</v>
      </c>
      <c r="K24" s="26">
        <v>9.74</v>
      </c>
      <c r="L24" s="26">
        <v>10.77</v>
      </c>
      <c r="M24" s="26">
        <v>11.74</v>
      </c>
      <c r="P24" s="26">
        <v>1.79</v>
      </c>
    </row>
    <row r="25" spans="1:16" ht="15.75" thickBot="1">
      <c r="A25" s="25">
        <v>24</v>
      </c>
      <c r="B25" s="26">
        <v>0.77</v>
      </c>
      <c r="C25" s="26">
        <v>1.86</v>
      </c>
      <c r="D25" s="26">
        <v>2.77</v>
      </c>
      <c r="E25" s="26">
        <v>3.8</v>
      </c>
      <c r="F25" s="26">
        <v>4.7699999999999996</v>
      </c>
      <c r="G25" s="26">
        <v>5.8</v>
      </c>
      <c r="H25" s="26">
        <v>6.77</v>
      </c>
      <c r="I25" s="26">
        <v>7.77</v>
      </c>
      <c r="J25" s="26">
        <v>8.8000000000000007</v>
      </c>
      <c r="K25" s="26">
        <v>9.77</v>
      </c>
      <c r="L25" s="26">
        <v>10.8</v>
      </c>
      <c r="M25" s="26">
        <v>11.77</v>
      </c>
      <c r="P25" s="26">
        <v>1.83</v>
      </c>
    </row>
    <row r="26" spans="1:16" ht="15.75" thickBot="1">
      <c r="A26" s="25">
        <v>25</v>
      </c>
      <c r="B26" s="26">
        <v>0.81</v>
      </c>
      <c r="C26" s="26">
        <v>1.89</v>
      </c>
      <c r="D26" s="26">
        <v>2.81</v>
      </c>
      <c r="E26" s="26">
        <v>3.83</v>
      </c>
      <c r="F26" s="26">
        <v>4.8099999999999996</v>
      </c>
      <c r="G26" s="26">
        <v>5.83</v>
      </c>
      <c r="H26" s="26">
        <v>6.81</v>
      </c>
      <c r="I26" s="26">
        <v>7.81</v>
      </c>
      <c r="J26" s="26">
        <v>8.83</v>
      </c>
      <c r="K26" s="26">
        <v>9.81</v>
      </c>
      <c r="L26" s="26">
        <v>10.83</v>
      </c>
      <c r="M26" s="26">
        <v>11.81</v>
      </c>
      <c r="P26" s="26">
        <v>1.86</v>
      </c>
    </row>
    <row r="27" spans="1:16" ht="15.75" thickBot="1">
      <c r="A27" s="25">
        <v>26</v>
      </c>
      <c r="B27" s="26">
        <v>0.84</v>
      </c>
      <c r="C27" s="26">
        <v>1.93</v>
      </c>
      <c r="D27" s="26">
        <v>2.84</v>
      </c>
      <c r="E27" s="26">
        <v>3.87</v>
      </c>
      <c r="F27" s="26">
        <v>4.84</v>
      </c>
      <c r="G27" s="26">
        <v>5.87</v>
      </c>
      <c r="H27" s="26">
        <v>6.84</v>
      </c>
      <c r="I27" s="26">
        <v>7.84</v>
      </c>
      <c r="J27" s="26">
        <v>8.8699999999999992</v>
      </c>
      <c r="K27" s="26">
        <v>9.84</v>
      </c>
      <c r="L27" s="26">
        <v>10.87</v>
      </c>
      <c r="M27" s="26">
        <v>11.84</v>
      </c>
      <c r="P27" s="26">
        <v>1.9</v>
      </c>
    </row>
    <row r="28" spans="1:16" ht="15.75" thickBot="1">
      <c r="A28" s="25">
        <v>27</v>
      </c>
      <c r="B28" s="26">
        <v>0.87</v>
      </c>
      <c r="C28" s="26">
        <v>1.96</v>
      </c>
      <c r="D28" s="26">
        <v>2.87</v>
      </c>
      <c r="E28" s="26">
        <v>3.9</v>
      </c>
      <c r="F28" s="26">
        <v>4.87</v>
      </c>
      <c r="G28" s="26">
        <v>5.9</v>
      </c>
      <c r="H28" s="26">
        <v>6.87</v>
      </c>
      <c r="I28" s="26">
        <v>7.87</v>
      </c>
      <c r="J28" s="26">
        <v>8.9</v>
      </c>
      <c r="K28" s="26">
        <v>9.8699999999999992</v>
      </c>
      <c r="L28" s="26">
        <v>10.9</v>
      </c>
      <c r="M28" s="26">
        <v>11.87</v>
      </c>
      <c r="P28" s="26">
        <v>1.93</v>
      </c>
    </row>
    <row r="29" spans="1:16" ht="15.75" thickBot="1">
      <c r="A29" s="25">
        <v>28</v>
      </c>
      <c r="B29" s="26">
        <v>0.9</v>
      </c>
      <c r="C29" s="27">
        <v>2</v>
      </c>
      <c r="D29" s="26">
        <v>2.9</v>
      </c>
      <c r="E29" s="26">
        <v>3.93</v>
      </c>
      <c r="F29" s="26">
        <v>4.9000000000000004</v>
      </c>
      <c r="G29" s="26">
        <v>5.93</v>
      </c>
      <c r="H29" s="26">
        <v>6.9</v>
      </c>
      <c r="I29" s="26">
        <v>7.9</v>
      </c>
      <c r="J29" s="26">
        <v>8.93</v>
      </c>
      <c r="K29" s="26">
        <v>9.9</v>
      </c>
      <c r="L29" s="26">
        <v>10.93</v>
      </c>
      <c r="M29" s="26">
        <v>11.9</v>
      </c>
      <c r="P29" s="26">
        <v>1.97</v>
      </c>
    </row>
    <row r="30" spans="1:16" ht="15.75" thickBot="1">
      <c r="A30" s="25">
        <v>29</v>
      </c>
      <c r="B30" s="26">
        <v>0.94</v>
      </c>
      <c r="C30" s="26"/>
      <c r="D30" s="26">
        <v>2.94</v>
      </c>
      <c r="E30" s="26">
        <v>3.97</v>
      </c>
      <c r="F30" s="26">
        <v>4.9400000000000004</v>
      </c>
      <c r="G30" s="26">
        <v>5.97</v>
      </c>
      <c r="H30" s="26">
        <v>6.94</v>
      </c>
      <c r="I30" s="26">
        <v>7.94</v>
      </c>
      <c r="J30" s="26">
        <v>8.9700000000000006</v>
      </c>
      <c r="K30" s="26">
        <v>9.94</v>
      </c>
      <c r="L30" s="26">
        <v>10.97</v>
      </c>
      <c r="M30" s="26">
        <v>11.94</v>
      </c>
      <c r="P30" s="27">
        <v>2</v>
      </c>
    </row>
    <row r="31" spans="1:16" ht="15.75" thickBot="1">
      <c r="A31" s="25">
        <v>30</v>
      </c>
      <c r="B31" s="26">
        <v>0.97</v>
      </c>
      <c r="C31" s="26"/>
      <c r="D31" s="26">
        <v>2.97</v>
      </c>
      <c r="E31" s="27">
        <v>4</v>
      </c>
      <c r="F31" s="26">
        <v>4.97</v>
      </c>
      <c r="G31" s="27">
        <v>6</v>
      </c>
      <c r="H31" s="26">
        <v>6.97</v>
      </c>
      <c r="I31" s="26">
        <v>7.97</v>
      </c>
      <c r="J31" s="26">
        <v>9</v>
      </c>
      <c r="K31" s="26">
        <v>9.9700000000000006</v>
      </c>
      <c r="L31" s="28">
        <v>11</v>
      </c>
      <c r="M31" s="26">
        <v>11.97</v>
      </c>
      <c r="P31" s="26"/>
    </row>
    <row r="32" spans="1:16" ht="15.75" thickBot="1">
      <c r="A32" s="25">
        <v>31</v>
      </c>
      <c r="B32" s="27">
        <v>1</v>
      </c>
      <c r="C32" s="26"/>
      <c r="D32" s="27">
        <v>3</v>
      </c>
      <c r="E32" s="26"/>
      <c r="F32" s="27">
        <v>5</v>
      </c>
      <c r="G32" s="26"/>
      <c r="H32" s="27">
        <v>7</v>
      </c>
      <c r="I32" s="27">
        <v>8</v>
      </c>
      <c r="J32" s="26"/>
      <c r="K32" s="27">
        <v>10</v>
      </c>
      <c r="L32" s="26"/>
      <c r="M32" s="27">
        <v>12</v>
      </c>
      <c r="P32" s="26"/>
    </row>
    <row r="33" spans="1:14">
      <c r="A33" s="29"/>
      <c r="B33" s="30"/>
      <c r="C33" s="30"/>
      <c r="D33" s="30"/>
      <c r="E33" s="30"/>
      <c r="F33" s="30"/>
      <c r="G33" s="30"/>
      <c r="H33" s="30"/>
      <c r="I33" s="30"/>
      <c r="J33" s="30"/>
      <c r="K33" s="30"/>
      <c r="L33" s="30"/>
      <c r="M33" s="30"/>
      <c r="N33" s="30"/>
    </row>
    <row r="34" spans="1:14" ht="15.75" thickBot="1">
      <c r="A34" s="31" t="s">
        <v>33</v>
      </c>
      <c r="B34" s="30"/>
      <c r="C34" s="30"/>
      <c r="D34" s="30"/>
      <c r="E34" s="30"/>
      <c r="F34" s="30"/>
      <c r="G34" s="30"/>
      <c r="H34" s="30"/>
      <c r="I34" s="30"/>
      <c r="J34" s="30"/>
      <c r="K34" s="30"/>
      <c r="L34" s="30"/>
      <c r="M34" s="30"/>
      <c r="N34" s="30"/>
    </row>
    <row r="35" spans="1:14" ht="19.5" thickBot="1">
      <c r="A35" s="23"/>
      <c r="B35" s="24" t="s">
        <v>21</v>
      </c>
      <c r="C35" s="24" t="s">
        <v>22</v>
      </c>
      <c r="D35" s="24" t="s">
        <v>23</v>
      </c>
      <c r="E35" s="24" t="s">
        <v>24</v>
      </c>
      <c r="F35" s="24" t="s">
        <v>25</v>
      </c>
      <c r="G35" s="24" t="s">
        <v>26</v>
      </c>
      <c r="H35" s="24" t="s">
        <v>27</v>
      </c>
      <c r="I35" s="24" t="s">
        <v>28</v>
      </c>
      <c r="J35" s="24" t="s">
        <v>29</v>
      </c>
      <c r="K35" s="24" t="s">
        <v>30</v>
      </c>
      <c r="L35" s="24" t="s">
        <v>31</v>
      </c>
      <c r="M35" s="24" t="s">
        <v>32</v>
      </c>
    </row>
    <row r="36" spans="1:14" ht="15.75" thickBot="1">
      <c r="A36" s="32" t="s">
        <v>34</v>
      </c>
      <c r="B36" s="33">
        <v>0.5</v>
      </c>
      <c r="C36" s="33">
        <v>1.5</v>
      </c>
      <c r="D36" s="33">
        <v>2.5</v>
      </c>
      <c r="E36" s="33">
        <v>3.5</v>
      </c>
      <c r="F36" s="33">
        <v>4.5</v>
      </c>
      <c r="G36" s="33">
        <v>5.5</v>
      </c>
      <c r="H36" s="33">
        <v>6.5</v>
      </c>
      <c r="I36" s="33">
        <v>7.5</v>
      </c>
      <c r="J36" s="33">
        <v>8.5</v>
      </c>
      <c r="K36" s="33">
        <v>9.5</v>
      </c>
      <c r="L36" s="33">
        <v>10.5</v>
      </c>
      <c r="M36" s="33">
        <v>11.5</v>
      </c>
    </row>
    <row r="37" spans="1:14" ht="15.75" thickBot="1">
      <c r="A37" s="25" t="s">
        <v>35</v>
      </c>
      <c r="B37" s="33">
        <v>1</v>
      </c>
      <c r="C37" s="33">
        <v>2</v>
      </c>
      <c r="D37" s="33">
        <v>3</v>
      </c>
      <c r="E37" s="33">
        <v>4</v>
      </c>
      <c r="F37" s="33">
        <v>5</v>
      </c>
      <c r="G37" s="33">
        <v>6</v>
      </c>
      <c r="H37" s="33">
        <v>7</v>
      </c>
      <c r="I37" s="33">
        <v>8</v>
      </c>
      <c r="J37" s="33">
        <v>9</v>
      </c>
      <c r="K37" s="33">
        <v>10</v>
      </c>
      <c r="L37" s="33">
        <v>11</v>
      </c>
      <c r="M37" s="33">
        <v>12</v>
      </c>
    </row>
    <row r="38" spans="1:14">
      <c r="A38" s="34"/>
      <c r="B38" s="30"/>
      <c r="C38" s="30"/>
      <c r="D38" s="30"/>
      <c r="E38" s="30"/>
      <c r="F38" s="30"/>
      <c r="G38" s="30"/>
      <c r="H38" s="30"/>
      <c r="I38" s="30"/>
      <c r="J38" s="30"/>
      <c r="K38" s="30"/>
      <c r="L38" s="30"/>
      <c r="M38" s="30"/>
    </row>
    <row r="39" spans="1:14" ht="15.75" thickBot="1">
      <c r="A39" s="31" t="s">
        <v>36</v>
      </c>
      <c r="B39" s="30"/>
      <c r="C39" s="30"/>
      <c r="D39" s="30"/>
      <c r="E39" s="30"/>
      <c r="F39" s="30"/>
      <c r="G39" s="30"/>
      <c r="H39" s="30"/>
      <c r="I39" s="30"/>
      <c r="J39" s="30"/>
      <c r="K39" s="30"/>
      <c r="L39" s="30"/>
      <c r="M39" s="30"/>
    </row>
    <row r="40" spans="1:14" ht="19.5" thickBot="1">
      <c r="A40" s="23"/>
      <c r="B40" s="24" t="s">
        <v>21</v>
      </c>
      <c r="C40" s="24" t="s">
        <v>22</v>
      </c>
      <c r="D40" s="24" t="s">
        <v>23</v>
      </c>
      <c r="E40" s="24" t="s">
        <v>24</v>
      </c>
      <c r="F40" s="24" t="s">
        <v>25</v>
      </c>
      <c r="G40" s="24" t="s">
        <v>26</v>
      </c>
      <c r="H40" s="24" t="s">
        <v>27</v>
      </c>
      <c r="I40" s="24" t="s">
        <v>28</v>
      </c>
      <c r="J40" s="24" t="s">
        <v>29</v>
      </c>
      <c r="K40" s="24" t="s">
        <v>30</v>
      </c>
      <c r="L40" s="24" t="s">
        <v>31</v>
      </c>
      <c r="M40" s="24" t="s">
        <v>32</v>
      </c>
    </row>
    <row r="41" spans="1:14" ht="15.75" thickBot="1">
      <c r="A41" s="32" t="s">
        <v>37</v>
      </c>
      <c r="B41" s="33">
        <v>1</v>
      </c>
      <c r="C41" s="33">
        <v>2</v>
      </c>
      <c r="D41" s="33">
        <v>3</v>
      </c>
      <c r="E41" s="33">
        <v>4</v>
      </c>
      <c r="F41" s="33">
        <v>5</v>
      </c>
      <c r="G41" s="33">
        <v>6</v>
      </c>
      <c r="H41" s="33">
        <v>7</v>
      </c>
      <c r="I41" s="33">
        <v>8</v>
      </c>
      <c r="J41" s="33">
        <v>9</v>
      </c>
      <c r="K41" s="33">
        <v>10</v>
      </c>
      <c r="L41" s="33">
        <v>11</v>
      </c>
      <c r="M41" s="3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Bonus Income Calculator</vt:lpstr>
      <vt:lpstr>Overtime Income Calculator</vt:lpstr>
      <vt:lpstr>Commission Income Calculator</vt:lpstr>
      <vt:lpstr>decimalfactor</vt:lpstr>
      <vt:lpstr>'Bonus Income Calculator'!Print_Area</vt:lpstr>
      <vt:lpstr>'Commission Income Calculator'!Print_Area</vt:lpstr>
      <vt:lpstr>'Overtime Income Calculator'!Print_Area</vt:lpstr>
    </vt:vector>
  </TitlesOfParts>
  <Company>Radian Guaranty,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Erin</dc:creator>
  <cp:lastModifiedBy>Metzenroth, Jason</cp:lastModifiedBy>
  <cp:lastPrinted>2019-10-07T14:06:48Z</cp:lastPrinted>
  <dcterms:created xsi:type="dcterms:W3CDTF">2019-07-29T14:40:03Z</dcterms:created>
  <dcterms:modified xsi:type="dcterms:W3CDTF">2019-12-18T19:37:11Z</dcterms:modified>
</cp:coreProperties>
</file>